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yakalava/Downloads/"/>
    </mc:Choice>
  </mc:AlternateContent>
  <xr:revisionPtr revIDLastSave="0" documentId="13_ncr:1_{6E6671E5-0B3F-E14F-8719-053720BEEDBC}" xr6:coauthVersionLast="47" xr6:coauthVersionMax="47" xr10:uidLastSave="{00000000-0000-0000-0000-000000000000}"/>
  <bookViews>
    <workbookView xWindow="0" yWindow="500" windowWidth="27460" windowHeight="17500" xr2:uid="{00000000-000D-0000-FFFF-FFFF00000000}"/>
  </bookViews>
  <sheets>
    <sheet name="Historical Income Stmt" sheetId="1" r:id="rId1"/>
    <sheet name="Balance Sheet Stm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2" l="1"/>
  <c r="F53" i="2"/>
  <c r="E53" i="2"/>
  <c r="D53" i="2"/>
  <c r="C53" i="2"/>
  <c r="B53" i="2"/>
  <c r="G44" i="2"/>
  <c r="G55" i="2" s="1"/>
  <c r="F44" i="2"/>
  <c r="F55" i="2" s="1"/>
  <c r="E44" i="2"/>
  <c r="D44" i="2"/>
  <c r="C44" i="2"/>
  <c r="B44" i="2"/>
  <c r="G31" i="2"/>
  <c r="N51" i="2" s="1"/>
  <c r="F31" i="2"/>
  <c r="M51" i="2" s="1"/>
  <c r="N27" i="2"/>
  <c r="G14" i="2"/>
  <c r="F14" i="2"/>
  <c r="E14" i="2"/>
  <c r="E31" i="2" s="1"/>
  <c r="D14" i="2"/>
  <c r="D31" i="2" s="1"/>
  <c r="C14" i="2"/>
  <c r="C31" i="2" s="1"/>
  <c r="B14" i="2"/>
  <c r="B31" i="2" s="1"/>
  <c r="N73" i="1"/>
  <c r="M73" i="1"/>
  <c r="L73" i="1"/>
  <c r="K73" i="1"/>
  <c r="J73" i="1"/>
  <c r="I73" i="1"/>
  <c r="G69" i="1"/>
  <c r="F69" i="1"/>
  <c r="E69" i="1"/>
  <c r="D69" i="1"/>
  <c r="C69" i="1"/>
  <c r="B69" i="1"/>
  <c r="N68" i="1"/>
  <c r="N69" i="1" s="1"/>
  <c r="M68" i="1"/>
  <c r="M69" i="1" s="1"/>
  <c r="L68" i="1"/>
  <c r="L69" i="1" s="1"/>
  <c r="K68" i="1"/>
  <c r="J68" i="1"/>
  <c r="I68" i="1"/>
  <c r="N67" i="1"/>
  <c r="M67" i="1"/>
  <c r="L67" i="1"/>
  <c r="K67" i="1"/>
  <c r="J67" i="1"/>
  <c r="I67" i="1"/>
  <c r="G63" i="1"/>
  <c r="F63" i="1"/>
  <c r="E63" i="1"/>
  <c r="D63" i="1"/>
  <c r="C63" i="1"/>
  <c r="B63" i="1"/>
  <c r="N62" i="1"/>
  <c r="M62" i="1"/>
  <c r="L62" i="1"/>
  <c r="K62" i="1"/>
  <c r="J62" i="1"/>
  <c r="I62" i="1"/>
  <c r="N61" i="1"/>
  <c r="M61" i="1"/>
  <c r="L61" i="1"/>
  <c r="K61" i="1"/>
  <c r="J61" i="1"/>
  <c r="J63" i="1" s="1"/>
  <c r="I61" i="1"/>
  <c r="I63" i="1" s="1"/>
  <c r="G56" i="1"/>
  <c r="F56" i="1"/>
  <c r="E56" i="1"/>
  <c r="D56" i="1"/>
  <c r="C56" i="1"/>
  <c r="B56" i="1"/>
  <c r="N55" i="1"/>
  <c r="M55" i="1"/>
  <c r="L55" i="1"/>
  <c r="K55" i="1"/>
  <c r="J55" i="1"/>
  <c r="I55" i="1"/>
  <c r="N54" i="1"/>
  <c r="M54" i="1"/>
  <c r="L54" i="1"/>
  <c r="K54" i="1"/>
  <c r="J54" i="1"/>
  <c r="I54" i="1"/>
  <c r="N53" i="1"/>
  <c r="M53" i="1"/>
  <c r="L53" i="1"/>
  <c r="K53" i="1"/>
  <c r="J53" i="1"/>
  <c r="I53" i="1"/>
  <c r="N52" i="1"/>
  <c r="M52" i="1"/>
  <c r="L52" i="1"/>
  <c r="K52" i="1"/>
  <c r="J52" i="1"/>
  <c r="I52" i="1"/>
  <c r="N51" i="1"/>
  <c r="M51" i="1"/>
  <c r="L51" i="1"/>
  <c r="K51" i="1"/>
  <c r="J51" i="1"/>
  <c r="I51" i="1"/>
  <c r="N50" i="1"/>
  <c r="M50" i="1"/>
  <c r="L50" i="1"/>
  <c r="K50" i="1"/>
  <c r="J50" i="1"/>
  <c r="I50" i="1"/>
  <c r="N49" i="1"/>
  <c r="M49" i="1"/>
  <c r="L49" i="1"/>
  <c r="K49" i="1"/>
  <c r="J49" i="1"/>
  <c r="I49" i="1"/>
  <c r="N48" i="1"/>
  <c r="M48" i="1"/>
  <c r="L48" i="1"/>
  <c r="K48" i="1"/>
  <c r="J48" i="1"/>
  <c r="I48" i="1"/>
  <c r="N47" i="1"/>
  <c r="M47" i="1"/>
  <c r="L47" i="1"/>
  <c r="K47" i="1"/>
  <c r="J47" i="1"/>
  <c r="I47" i="1"/>
  <c r="N46" i="1"/>
  <c r="M46" i="1"/>
  <c r="L46" i="1"/>
  <c r="K46" i="1"/>
  <c r="J46" i="1"/>
  <c r="I46" i="1"/>
  <c r="N45" i="1"/>
  <c r="M45" i="1"/>
  <c r="L45" i="1"/>
  <c r="K45" i="1"/>
  <c r="J45" i="1"/>
  <c r="I45" i="1"/>
  <c r="N44" i="1"/>
  <c r="M44" i="1"/>
  <c r="L44" i="1"/>
  <c r="K44" i="1"/>
  <c r="J44" i="1"/>
  <c r="I44" i="1"/>
  <c r="N43" i="1"/>
  <c r="M43" i="1"/>
  <c r="L43" i="1"/>
  <c r="K43" i="1"/>
  <c r="J43" i="1"/>
  <c r="I43" i="1"/>
  <c r="N42" i="1"/>
  <c r="M42" i="1"/>
  <c r="L42" i="1"/>
  <c r="K42" i="1"/>
  <c r="J42" i="1"/>
  <c r="I42" i="1"/>
  <c r="N41" i="1"/>
  <c r="M41" i="1"/>
  <c r="L41" i="1"/>
  <c r="K41" i="1"/>
  <c r="J41" i="1"/>
  <c r="I41" i="1"/>
  <c r="N40" i="1"/>
  <c r="M40" i="1"/>
  <c r="L40" i="1"/>
  <c r="K40" i="1"/>
  <c r="J40" i="1"/>
  <c r="I40" i="1"/>
  <c r="N39" i="1"/>
  <c r="M39" i="1"/>
  <c r="L39" i="1"/>
  <c r="K39" i="1"/>
  <c r="J39" i="1"/>
  <c r="I39" i="1"/>
  <c r="N38" i="1"/>
  <c r="M38" i="1"/>
  <c r="L38" i="1"/>
  <c r="K38" i="1"/>
  <c r="J38" i="1"/>
  <c r="I38" i="1"/>
  <c r="N37" i="1"/>
  <c r="M37" i="1"/>
  <c r="L37" i="1"/>
  <c r="K37" i="1"/>
  <c r="J37" i="1"/>
  <c r="I37" i="1"/>
  <c r="N36" i="1"/>
  <c r="M36" i="1"/>
  <c r="L36" i="1"/>
  <c r="K36" i="1"/>
  <c r="J36" i="1"/>
  <c r="I36" i="1"/>
  <c r="N35" i="1"/>
  <c r="M35" i="1"/>
  <c r="L35" i="1"/>
  <c r="K35" i="1"/>
  <c r="J35" i="1"/>
  <c r="I35" i="1"/>
  <c r="N34" i="1"/>
  <c r="M34" i="1"/>
  <c r="L34" i="1"/>
  <c r="K34" i="1"/>
  <c r="J34" i="1"/>
  <c r="I34" i="1"/>
  <c r="N33" i="1"/>
  <c r="M33" i="1"/>
  <c r="L33" i="1"/>
  <c r="K33" i="1"/>
  <c r="J33" i="1"/>
  <c r="I33" i="1"/>
  <c r="N32" i="1"/>
  <c r="M32" i="1"/>
  <c r="L32" i="1"/>
  <c r="K32" i="1"/>
  <c r="J32" i="1"/>
  <c r="I32" i="1"/>
  <c r="N31" i="1"/>
  <c r="M31" i="1"/>
  <c r="L31" i="1"/>
  <c r="K31" i="1"/>
  <c r="J31" i="1"/>
  <c r="I31" i="1"/>
  <c r="N30" i="1"/>
  <c r="M30" i="1"/>
  <c r="L30" i="1"/>
  <c r="K30" i="1"/>
  <c r="J30" i="1"/>
  <c r="I30" i="1"/>
  <c r="N29" i="1"/>
  <c r="M29" i="1"/>
  <c r="L29" i="1"/>
  <c r="K29" i="1"/>
  <c r="J29" i="1"/>
  <c r="I29" i="1"/>
  <c r="N28" i="1"/>
  <c r="M28" i="1"/>
  <c r="L28" i="1"/>
  <c r="K28" i="1"/>
  <c r="J28" i="1"/>
  <c r="I28" i="1"/>
  <c r="N27" i="1"/>
  <c r="M27" i="1"/>
  <c r="L27" i="1"/>
  <c r="K27" i="1"/>
  <c r="J27" i="1"/>
  <c r="I27" i="1"/>
  <c r="N26" i="1"/>
  <c r="M26" i="1"/>
  <c r="L26" i="1"/>
  <c r="K26" i="1"/>
  <c r="J26" i="1"/>
  <c r="I26" i="1"/>
  <c r="N25" i="1"/>
  <c r="M25" i="1"/>
  <c r="L25" i="1"/>
  <c r="K25" i="1"/>
  <c r="J25" i="1"/>
  <c r="I25" i="1"/>
  <c r="N24" i="1"/>
  <c r="M24" i="1"/>
  <c r="L24" i="1"/>
  <c r="K24" i="1"/>
  <c r="J24" i="1"/>
  <c r="I24" i="1"/>
  <c r="N23" i="1"/>
  <c r="M23" i="1"/>
  <c r="L23" i="1"/>
  <c r="K23" i="1"/>
  <c r="J23" i="1"/>
  <c r="I23" i="1"/>
  <c r="N22" i="1"/>
  <c r="M22" i="1"/>
  <c r="L22" i="1"/>
  <c r="K22" i="1"/>
  <c r="J22" i="1"/>
  <c r="I22" i="1"/>
  <c r="N21" i="1"/>
  <c r="M21" i="1"/>
  <c r="L21" i="1"/>
  <c r="K21" i="1"/>
  <c r="J21" i="1"/>
  <c r="I21" i="1"/>
  <c r="N20" i="1"/>
  <c r="M20" i="1"/>
  <c r="L20" i="1"/>
  <c r="K20" i="1"/>
  <c r="J20" i="1"/>
  <c r="I20" i="1"/>
  <c r="N19" i="1"/>
  <c r="M19" i="1"/>
  <c r="L19" i="1"/>
  <c r="K19" i="1"/>
  <c r="J19" i="1"/>
  <c r="I19" i="1"/>
  <c r="N18" i="1"/>
  <c r="M18" i="1"/>
  <c r="L18" i="1"/>
  <c r="K18" i="1"/>
  <c r="J18" i="1"/>
  <c r="I18" i="1"/>
  <c r="N17" i="1"/>
  <c r="M17" i="1"/>
  <c r="L17" i="1"/>
  <c r="K17" i="1"/>
  <c r="J17" i="1"/>
  <c r="I17" i="1"/>
  <c r="N16" i="1"/>
  <c r="M16" i="1"/>
  <c r="L16" i="1"/>
  <c r="K16" i="1"/>
  <c r="J16" i="1"/>
  <c r="I16" i="1"/>
  <c r="N15" i="1"/>
  <c r="M15" i="1"/>
  <c r="L15" i="1"/>
  <c r="K15" i="1"/>
  <c r="J15" i="1"/>
  <c r="I15" i="1"/>
  <c r="N14" i="1"/>
  <c r="M14" i="1"/>
  <c r="L14" i="1"/>
  <c r="L56" i="1" s="1"/>
  <c r="K14" i="1"/>
  <c r="J14" i="1"/>
  <c r="I14" i="1"/>
  <c r="G9" i="1"/>
  <c r="G10" i="1" s="1"/>
  <c r="F9" i="1"/>
  <c r="F10" i="1" s="1"/>
  <c r="E9" i="1"/>
  <c r="E10" i="1" s="1"/>
  <c r="D9" i="1"/>
  <c r="D10" i="1" s="1"/>
  <c r="C9" i="1"/>
  <c r="C10" i="1" s="1"/>
  <c r="B9" i="1"/>
  <c r="B10" i="1" s="1"/>
  <c r="N8" i="1"/>
  <c r="N9" i="1" s="1"/>
  <c r="M8" i="1"/>
  <c r="M9" i="1" s="1"/>
  <c r="L8" i="1"/>
  <c r="L9" i="1" s="1"/>
  <c r="K8" i="1"/>
  <c r="K9" i="1" s="1"/>
  <c r="J8" i="1"/>
  <c r="J9" i="1" s="1"/>
  <c r="I8" i="1"/>
  <c r="I9" i="1" s="1"/>
  <c r="G7" i="1"/>
  <c r="F7" i="1"/>
  <c r="E7" i="1"/>
  <c r="D7" i="1"/>
  <c r="C7" i="1"/>
  <c r="C55" i="2" l="1"/>
  <c r="B55" i="2"/>
  <c r="D55" i="2"/>
  <c r="E55" i="2"/>
  <c r="M11" i="2"/>
  <c r="M19" i="2"/>
  <c r="N7" i="2"/>
  <c r="N11" i="2"/>
  <c r="N19" i="2"/>
  <c r="M49" i="2"/>
  <c r="M7" i="2"/>
  <c r="M56" i="1"/>
  <c r="M63" i="1"/>
  <c r="N56" i="1"/>
  <c r="N58" i="1" s="1"/>
  <c r="E58" i="1"/>
  <c r="E59" i="1" s="1"/>
  <c r="N63" i="1"/>
  <c r="K56" i="1"/>
  <c r="K58" i="1" s="1"/>
  <c r="K65" i="1" s="1"/>
  <c r="K71" i="1" s="1"/>
  <c r="K75" i="1" s="1"/>
  <c r="J56" i="1"/>
  <c r="J58" i="1" s="1"/>
  <c r="J65" i="1" s="1"/>
  <c r="F58" i="1"/>
  <c r="F59" i="1" s="1"/>
  <c r="I56" i="1"/>
  <c r="I58" i="1" s="1"/>
  <c r="I65" i="1" s="1"/>
  <c r="D58" i="1"/>
  <c r="K63" i="1"/>
  <c r="I69" i="1"/>
  <c r="L63" i="1"/>
  <c r="J69" i="1"/>
  <c r="K69" i="1"/>
  <c r="B58" i="1"/>
  <c r="B59" i="1" s="1"/>
  <c r="C58" i="1"/>
  <c r="C65" i="1" s="1"/>
  <c r="C71" i="1" s="1"/>
  <c r="C75" i="1" s="1"/>
  <c r="L58" i="1"/>
  <c r="K50" i="2"/>
  <c r="K46" i="2"/>
  <c r="K42" i="2"/>
  <c r="K38" i="2"/>
  <c r="K28" i="2"/>
  <c r="K24" i="2"/>
  <c r="K20" i="2"/>
  <c r="K16" i="2"/>
  <c r="K8" i="2"/>
  <c r="K10" i="2"/>
  <c r="K51" i="2"/>
  <c r="K47" i="2"/>
  <c r="K43" i="2"/>
  <c r="K39" i="2"/>
  <c r="K35" i="2"/>
  <c r="K29" i="2"/>
  <c r="K25" i="2"/>
  <c r="K21" i="2"/>
  <c r="K17" i="2"/>
  <c r="K13" i="2"/>
  <c r="K9" i="2"/>
  <c r="K52" i="2"/>
  <c r="K22" i="2"/>
  <c r="K40" i="2"/>
  <c r="K36" i="2"/>
  <c r="K30" i="2"/>
  <c r="K26" i="2"/>
  <c r="K18" i="2"/>
  <c r="K57" i="2"/>
  <c r="K49" i="2"/>
  <c r="K41" i="2"/>
  <c r="K27" i="2"/>
  <c r="K19" i="2"/>
  <c r="K11" i="2"/>
  <c r="K7" i="2"/>
  <c r="N55" i="2"/>
  <c r="G59" i="2"/>
  <c r="M58" i="1"/>
  <c r="M65" i="1" s="1"/>
  <c r="M71" i="1" s="1"/>
  <c r="M75" i="1" s="1"/>
  <c r="L50" i="2"/>
  <c r="L46" i="2"/>
  <c r="L42" i="2"/>
  <c r="L38" i="2"/>
  <c r="L28" i="2"/>
  <c r="L24" i="2"/>
  <c r="L20" i="2"/>
  <c r="L16" i="2"/>
  <c r="L8" i="2"/>
  <c r="L51" i="2"/>
  <c r="L47" i="2"/>
  <c r="L43" i="2"/>
  <c r="L39" i="2"/>
  <c r="L35" i="2"/>
  <c r="L29" i="2"/>
  <c r="L25" i="2"/>
  <c r="L21" i="2"/>
  <c r="L17" i="2"/>
  <c r="L13" i="2"/>
  <c r="L9" i="2"/>
  <c r="L52" i="2"/>
  <c r="L40" i="2"/>
  <c r="L36" i="2"/>
  <c r="L30" i="2"/>
  <c r="L26" i="2"/>
  <c r="L22" i="2"/>
  <c r="L18" i="2"/>
  <c r="L10" i="2"/>
  <c r="L57" i="2"/>
  <c r="L49" i="2"/>
  <c r="L41" i="2"/>
  <c r="L27" i="2"/>
  <c r="L19" i="2"/>
  <c r="L11" i="2"/>
  <c r="L7" i="2"/>
  <c r="C59" i="2"/>
  <c r="J55" i="2"/>
  <c r="D65" i="1"/>
  <c r="D71" i="1" s="1"/>
  <c r="D75" i="1" s="1"/>
  <c r="D59" i="1"/>
  <c r="D59" i="2"/>
  <c r="K55" i="2"/>
  <c r="B59" i="2"/>
  <c r="I55" i="2"/>
  <c r="I57" i="2"/>
  <c r="I49" i="2"/>
  <c r="I41" i="2"/>
  <c r="I27" i="2"/>
  <c r="I19" i="2"/>
  <c r="I11" i="2"/>
  <c r="I7" i="2"/>
  <c r="I47" i="2"/>
  <c r="I50" i="2"/>
  <c r="I46" i="2"/>
  <c r="I42" i="2"/>
  <c r="I38" i="2"/>
  <c r="I28" i="2"/>
  <c r="I24" i="2"/>
  <c r="I20" i="2"/>
  <c r="I16" i="2"/>
  <c r="I8" i="2"/>
  <c r="I17" i="2"/>
  <c r="I51" i="2"/>
  <c r="I43" i="2"/>
  <c r="I39" i="2"/>
  <c r="I35" i="2"/>
  <c r="I25" i="2"/>
  <c r="I21" i="2"/>
  <c r="I13" i="2"/>
  <c r="I9" i="2"/>
  <c r="I52" i="2"/>
  <c r="I40" i="2"/>
  <c r="I36" i="2"/>
  <c r="I30" i="2"/>
  <c r="I26" i="2"/>
  <c r="I22" i="2"/>
  <c r="I18" i="2"/>
  <c r="I10" i="2"/>
  <c r="I29" i="2"/>
  <c r="E59" i="2"/>
  <c r="L55" i="2"/>
  <c r="J57" i="2"/>
  <c r="J49" i="2"/>
  <c r="J41" i="2"/>
  <c r="J27" i="2"/>
  <c r="J19" i="2"/>
  <c r="J11" i="2"/>
  <c r="J7" i="2"/>
  <c r="J50" i="2"/>
  <c r="J46" i="2"/>
  <c r="J42" i="2"/>
  <c r="J38" i="2"/>
  <c r="J28" i="2"/>
  <c r="J24" i="2"/>
  <c r="J20" i="2"/>
  <c r="J16" i="2"/>
  <c r="J8" i="2"/>
  <c r="J51" i="2"/>
  <c r="J47" i="2"/>
  <c r="J43" i="2"/>
  <c r="J39" i="2"/>
  <c r="J35" i="2"/>
  <c r="J29" i="2"/>
  <c r="J25" i="2"/>
  <c r="J21" i="2"/>
  <c r="J17" i="2"/>
  <c r="J13" i="2"/>
  <c r="J9" i="2"/>
  <c r="J52" i="2"/>
  <c r="J40" i="2"/>
  <c r="J36" i="2"/>
  <c r="J30" i="2"/>
  <c r="J26" i="2"/>
  <c r="J22" i="2"/>
  <c r="J18" i="2"/>
  <c r="J10" i="2"/>
  <c r="M55" i="2"/>
  <c r="F59" i="2"/>
  <c r="M8" i="2"/>
  <c r="M16" i="2"/>
  <c r="M20" i="2"/>
  <c r="M24" i="2"/>
  <c r="M28" i="2"/>
  <c r="M38" i="2"/>
  <c r="M42" i="2"/>
  <c r="M46" i="2"/>
  <c r="M50" i="2"/>
  <c r="N8" i="2"/>
  <c r="N16" i="2"/>
  <c r="N20" i="2"/>
  <c r="N24" i="2"/>
  <c r="N28" i="2"/>
  <c r="N38" i="2"/>
  <c r="N42" i="2"/>
  <c r="N46" i="2"/>
  <c r="N50" i="2"/>
  <c r="M57" i="2"/>
  <c r="M27" i="2"/>
  <c r="G58" i="1"/>
  <c r="E65" i="1"/>
  <c r="E71" i="1" s="1"/>
  <c r="E75" i="1" s="1"/>
  <c r="N41" i="2"/>
  <c r="N49" i="2"/>
  <c r="N57" i="2"/>
  <c r="M41" i="2"/>
  <c r="F65" i="1"/>
  <c r="F71" i="1" s="1"/>
  <c r="F75" i="1" s="1"/>
  <c r="M10" i="2"/>
  <c r="M18" i="2"/>
  <c r="M22" i="2"/>
  <c r="M26" i="2"/>
  <c r="M30" i="2"/>
  <c r="M36" i="2"/>
  <c r="M40" i="2"/>
  <c r="M52" i="2"/>
  <c r="N10" i="2"/>
  <c r="N18" i="2"/>
  <c r="N22" i="2"/>
  <c r="N26" i="2"/>
  <c r="N30" i="2"/>
  <c r="N36" i="2"/>
  <c r="N40" i="2"/>
  <c r="N52" i="2"/>
  <c r="M9" i="2"/>
  <c r="M13" i="2"/>
  <c r="M17" i="2"/>
  <c r="M21" i="2"/>
  <c r="M25" i="2"/>
  <c r="M29" i="2"/>
  <c r="M35" i="2"/>
  <c r="M39" i="2"/>
  <c r="M43" i="2"/>
  <c r="M47" i="2"/>
  <c r="N9" i="2"/>
  <c r="N13" i="2"/>
  <c r="N14" i="2" s="1"/>
  <c r="N17" i="2"/>
  <c r="N21" i="2"/>
  <c r="N25" i="2"/>
  <c r="N29" i="2"/>
  <c r="N35" i="2"/>
  <c r="N39" i="2"/>
  <c r="N43" i="2"/>
  <c r="N47" i="2"/>
  <c r="L59" i="2" l="1"/>
  <c r="K59" i="2"/>
  <c r="M14" i="2"/>
  <c r="M31" i="2" s="1"/>
  <c r="I14" i="2"/>
  <c r="L14" i="2"/>
  <c r="L31" i="2" s="1"/>
  <c r="N31" i="2"/>
  <c r="N65" i="1"/>
  <c r="N71" i="1" s="1"/>
  <c r="N75" i="1" s="1"/>
  <c r="I71" i="1"/>
  <c r="I75" i="1" s="1"/>
  <c r="L65" i="1"/>
  <c r="L71" i="1" s="1"/>
  <c r="L75" i="1" s="1"/>
  <c r="B65" i="1"/>
  <c r="B71" i="1" s="1"/>
  <c r="B75" i="1" s="1"/>
  <c r="J71" i="1"/>
  <c r="J75" i="1" s="1"/>
  <c r="C59" i="1"/>
  <c r="B76" i="1"/>
  <c r="B79" i="1"/>
  <c r="F76" i="1"/>
  <c r="F79" i="1"/>
  <c r="G59" i="1"/>
  <c r="G65" i="1"/>
  <c r="G71" i="1" s="1"/>
  <c r="G75" i="1" s="1"/>
  <c r="M59" i="2"/>
  <c r="J44" i="2"/>
  <c r="I53" i="2"/>
  <c r="L53" i="2"/>
  <c r="K44" i="2"/>
  <c r="I44" i="2"/>
  <c r="E76" i="1"/>
  <c r="E79" i="1"/>
  <c r="N44" i="2"/>
  <c r="J53" i="2"/>
  <c r="C76" i="1"/>
  <c r="C79" i="1"/>
  <c r="N59" i="2"/>
  <c r="I31" i="2"/>
  <c r="L44" i="2"/>
  <c r="K53" i="2"/>
  <c r="N53" i="2"/>
  <c r="D76" i="1"/>
  <c r="D79" i="1"/>
  <c r="M53" i="2"/>
  <c r="I59" i="2"/>
  <c r="K14" i="2"/>
  <c r="K31" i="2" s="1"/>
  <c r="M44" i="2"/>
  <c r="J14" i="2"/>
  <c r="J31" i="2" s="1"/>
  <c r="J59" i="2"/>
  <c r="G76" i="1" l="1"/>
  <c r="G79" i="1"/>
</calcChain>
</file>

<file path=xl/sharedStrings.xml><?xml version="1.0" encoding="utf-8"?>
<sst xmlns="http://schemas.openxmlformats.org/spreadsheetml/2006/main" count="195" uniqueCount="120">
  <si>
    <t>Income Statements</t>
  </si>
  <si>
    <t>As of March 31, 2023</t>
  </si>
  <si>
    <t/>
  </si>
  <si>
    <t>Historical Income Statements</t>
  </si>
  <si>
    <t>Common-Size %:</t>
  </si>
  <si>
    <t>2016</t>
  </si>
  <si>
    <t>2017</t>
  </si>
  <si>
    <t>2018</t>
  </si>
  <si>
    <t>2019</t>
  </si>
  <si>
    <t>2020</t>
  </si>
  <si>
    <t>2021</t>
  </si>
  <si>
    <t>Revenues</t>
  </si>
  <si>
    <t>Revenues Growth Rate %</t>
  </si>
  <si>
    <t>Cost of Revenue</t>
  </si>
  <si>
    <t>Gross Profit</t>
  </si>
  <si>
    <t>Gross Profit Margin %</t>
  </si>
  <si>
    <t>Operating Expenses</t>
  </si>
  <si>
    <t>Accounting</t>
  </si>
  <si>
    <t>Advertising</t>
  </si>
  <si>
    <t>Auto Lease Exp</t>
  </si>
  <si>
    <t>Auto Lease Inclusion</t>
  </si>
  <si>
    <t>Automobile &amp; Truck Expense</t>
  </si>
  <si>
    <t>Bad Debt</t>
  </si>
  <si>
    <t>Business Coaching</t>
  </si>
  <si>
    <t>Charitable Contributions</t>
  </si>
  <si>
    <t>Compensation of Officers</t>
  </si>
  <si>
    <t>Credit &amp; Collection Costs</t>
  </si>
  <si>
    <t>Dues &amp; Subscriptions</t>
  </si>
  <si>
    <t>Employee Benefits</t>
  </si>
  <si>
    <t>Equipment Rent</t>
  </si>
  <si>
    <t>General Supplies</t>
  </si>
  <si>
    <t>Gifts</t>
  </si>
  <si>
    <t>Insurance</t>
  </si>
  <si>
    <t>Insurance-ho</t>
  </si>
  <si>
    <t>Insurance-wc</t>
  </si>
  <si>
    <t>Janitorial</t>
  </si>
  <si>
    <t>Laundry &amp; Cleaning</t>
  </si>
  <si>
    <t>Lawn Maintenance</t>
  </si>
  <si>
    <t>Legal &amp; Professional</t>
  </si>
  <si>
    <t>Meals</t>
  </si>
  <si>
    <t>Miscellaneous</t>
  </si>
  <si>
    <t>Office Expense</t>
  </si>
  <si>
    <t>Other Deductions</t>
  </si>
  <si>
    <t>Outside Services</t>
  </si>
  <si>
    <t>Payroll Processing Fees</t>
  </si>
  <si>
    <t>Pension | Profit Sharing</t>
  </si>
  <si>
    <t>Postage</t>
  </si>
  <si>
    <t>Printing</t>
  </si>
  <si>
    <t>Property Maintenance</t>
  </si>
  <si>
    <t>Rents</t>
  </si>
  <si>
    <t>Repairs and Maintenance</t>
  </si>
  <si>
    <t>Rounding</t>
  </si>
  <si>
    <t>Salaries and Wages and Payroll Expenses</t>
  </si>
  <si>
    <t>Taxes and licenses</t>
  </si>
  <si>
    <t>Telephone</t>
  </si>
  <si>
    <t>Total Farm Expense</t>
  </si>
  <si>
    <t>Training/continuing Education</t>
  </si>
  <si>
    <t>Travel</t>
  </si>
  <si>
    <t>Utilities</t>
  </si>
  <si>
    <t>Total Operating Expenses</t>
  </si>
  <si>
    <t>EBITDA</t>
  </si>
  <si>
    <t>EBITDA Margin %</t>
  </si>
  <si>
    <t>Depreciation</t>
  </si>
  <si>
    <t>Amortization</t>
  </si>
  <si>
    <t>Subtotal</t>
  </si>
  <si>
    <t>Earnings Before Interest and Taxes</t>
  </si>
  <si>
    <t>Interest Expense</t>
  </si>
  <si>
    <t>Other Income / (Expenses)</t>
  </si>
  <si>
    <t>Pre-Tax Profit</t>
  </si>
  <si>
    <t>Taxes</t>
  </si>
  <si>
    <t>Net Income</t>
  </si>
  <si>
    <t>Net Profit Margin %</t>
  </si>
  <si>
    <t>Source Document Check (Tax Returns)</t>
  </si>
  <si>
    <t>Source Diff.</t>
  </si>
  <si>
    <t>Balance Sheet(s)</t>
  </si>
  <si>
    <t>Balance Sheets As Of:</t>
  </si>
  <si>
    <t>ASSETS</t>
  </si>
  <si>
    <t>Cash and Cash Equivalents</t>
  </si>
  <si>
    <t>Account Receivables</t>
  </si>
  <si>
    <t>Inventories</t>
  </si>
  <si>
    <t>U.S Govt. Obligations</t>
  </si>
  <si>
    <t>Tax-exempt Securities</t>
  </si>
  <si>
    <t>Prepaid Expenses Future Events</t>
  </si>
  <si>
    <t>Current Assets Total</t>
  </si>
  <si>
    <t>Loans to Shareholders/Members/Partners</t>
  </si>
  <si>
    <t>Mortgage and Real Estate Loans</t>
  </si>
  <si>
    <t>Fixed Assets (Net)</t>
  </si>
  <si>
    <t>Depleted Assets (Net)</t>
  </si>
  <si>
    <t>Land</t>
  </si>
  <si>
    <t>Intangible Assets (Net)</t>
  </si>
  <si>
    <t>Other Investments</t>
  </si>
  <si>
    <t>Accrued Interest</t>
  </si>
  <si>
    <t>Acs Mortgage Escrow</t>
  </si>
  <si>
    <t>New Property</t>
  </si>
  <si>
    <t>Organization Costs For Franchise</t>
  </si>
  <si>
    <t>Platinum Bank Construction Escrow</t>
  </si>
  <si>
    <t>Rv Franchise Partnership</t>
  </si>
  <si>
    <t>St Mortgage Escrow</t>
  </si>
  <si>
    <t>Total Assets</t>
  </si>
  <si>
    <t>LIABILITIES AND EQUITY</t>
  </si>
  <si>
    <t>Accounts Payable</t>
  </si>
  <si>
    <t>Current Portion of Long-Term Debt</t>
  </si>
  <si>
    <t>Accrued Expenses</t>
  </si>
  <si>
    <t>Credit Cards Payable</t>
  </si>
  <si>
    <t>Future Event Deposits</t>
  </si>
  <si>
    <t>Garnishment Payable</t>
  </si>
  <si>
    <t>Sales Tax Payable</t>
  </si>
  <si>
    <t>Simple Tra Payable</t>
  </si>
  <si>
    <t>Current Liabilities Total</t>
  </si>
  <si>
    <t>Loans from Shareholders/Members/Partners</t>
  </si>
  <si>
    <t>Long-Term Debt</t>
  </si>
  <si>
    <t>Ect Loan</t>
  </si>
  <si>
    <t>Kabbage Team Loan</t>
  </si>
  <si>
    <t>Rv Loan</t>
  </si>
  <si>
    <t>Rv_ Loan</t>
  </si>
  <si>
    <t>Long-Term Liabilities Total</t>
  </si>
  <si>
    <t>Total Liabilities</t>
  </si>
  <si>
    <t>Total Equity</t>
  </si>
  <si>
    <t>Total Liabilities and Equity</t>
  </si>
  <si>
    <t>Event Production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</si>
</sst>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0" fontId="0" fillId="0" borderId="0" xfId="0" applyNumberFormat="1"/>
    <xf numFmtId="3" fontId="0" fillId="0" borderId="0" xfId="0" applyNumberFormat="1"/>
    <xf numFmtId="10" fontId="1" fillId="0" borderId="0" xfId="0" applyNumberFormat="1" applyFont="1"/>
    <xf numFmtId="3" fontId="1" fillId="0" borderId="0" xfId="0" applyNumberFormat="1" applyFont="1"/>
    <xf numFmtId="10" fontId="1" fillId="0" borderId="1" xfId="0" applyNumberFormat="1" applyFont="1" applyBorder="1"/>
    <xf numFmtId="3" fontId="1" fillId="0" borderId="1" xfId="0" applyNumberFormat="1" applyFont="1" applyBorder="1"/>
    <xf numFmtId="0" fontId="1" fillId="0" borderId="0" xfId="0" applyFont="1"/>
    <xf numFmtId="3" fontId="1" fillId="0" borderId="3" xfId="0" applyNumberFormat="1" applyFont="1" applyBorder="1"/>
    <xf numFmtId="10" fontId="2" fillId="0" borderId="0" xfId="0" applyNumberFormat="1" applyFont="1"/>
    <xf numFmtId="3" fontId="2" fillId="0" borderId="0" xfId="0" applyNumberFormat="1" applyFont="1"/>
    <xf numFmtId="10" fontId="2" fillId="0" borderId="1" xfId="0" applyNumberFormat="1" applyFont="1" applyBorder="1"/>
    <xf numFmtId="3" fontId="2" fillId="0" borderId="1" xfId="0" applyNumberFormat="1" applyFont="1" applyBorder="1"/>
    <xf numFmtId="0" fontId="2" fillId="0" borderId="2" xfId="0" applyFont="1" applyBorder="1"/>
    <xf numFmtId="0" fontId="2" fillId="0" borderId="0" xfId="0" applyFont="1"/>
    <xf numFmtId="10" fontId="2" fillId="0" borderId="3" xfId="0" applyNumberFormat="1" applyFont="1" applyBorder="1"/>
    <xf numFmtId="3" fontId="2" fillId="0" borderId="3" xfId="0" applyNumberFormat="1" applyFont="1" applyBorder="1"/>
    <xf numFmtId="0" fontId="1" fillId="0" borderId="0" xfId="0" applyFont="1"/>
    <xf numFmtId="0" fontId="0" fillId="0" borderId="0" xfId="0"/>
    <xf numFmtId="0" fontId="2" fillId="0" borderId="0" xfId="0" applyFont="1"/>
    <xf numFmtId="0" fontId="0" fillId="0" borderId="0" xfId="0" applyFill="1"/>
    <xf numFmtId="3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tabSelected="1" workbookViewId="0"/>
  </sheetViews>
  <sheetFormatPr baseColWidth="10" defaultColWidth="8.83203125" defaultRowHeight="15" x14ac:dyDescent="0.2"/>
  <cols>
    <col min="1" max="1" width="35" customWidth="1"/>
    <col min="2" max="8" width="10" customWidth="1"/>
  </cols>
  <sheetData>
    <row r="1" spans="1:15" x14ac:dyDescent="0.2">
      <c r="A1" t="s">
        <v>119</v>
      </c>
    </row>
    <row r="2" spans="1:15" x14ac:dyDescent="0.2">
      <c r="A2" s="7" t="s">
        <v>0</v>
      </c>
    </row>
    <row r="3" spans="1:15" x14ac:dyDescent="0.2">
      <c r="A3" t="s">
        <v>1</v>
      </c>
    </row>
    <row r="4" spans="1:15" x14ac:dyDescent="0.2">
      <c r="A4" t="s">
        <v>2</v>
      </c>
      <c r="B4" s="17" t="s">
        <v>3</v>
      </c>
      <c r="C4" s="18" t="s">
        <v>2</v>
      </c>
      <c r="D4" s="18" t="s">
        <v>2</v>
      </c>
      <c r="E4" s="18" t="s">
        <v>2</v>
      </c>
      <c r="F4" s="18" t="s">
        <v>2</v>
      </c>
      <c r="G4" s="18" t="s">
        <v>2</v>
      </c>
      <c r="H4" t="s">
        <v>2</v>
      </c>
      <c r="I4" s="17" t="s">
        <v>4</v>
      </c>
      <c r="J4" s="18" t="s">
        <v>2</v>
      </c>
      <c r="K4" s="18" t="s">
        <v>2</v>
      </c>
      <c r="L4" s="18" t="s">
        <v>2</v>
      </c>
      <c r="M4" s="18" t="s">
        <v>2</v>
      </c>
      <c r="N4" s="18" t="s">
        <v>2</v>
      </c>
      <c r="O4" t="s">
        <v>2</v>
      </c>
    </row>
    <row r="5" spans="1:15" x14ac:dyDescent="0.2">
      <c r="A5" t="s">
        <v>2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t="s">
        <v>2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9</v>
      </c>
      <c r="N5" s="7" t="s">
        <v>10</v>
      </c>
    </row>
    <row r="6" spans="1:15" x14ac:dyDescent="0.2">
      <c r="A6" s="7" t="s">
        <v>11</v>
      </c>
      <c r="B6" s="4">
        <v>1707209</v>
      </c>
      <c r="C6" s="4">
        <v>1993088</v>
      </c>
      <c r="D6" s="4">
        <v>2115589</v>
      </c>
      <c r="E6" s="4">
        <v>1816874</v>
      </c>
      <c r="F6" s="4">
        <v>1417628</v>
      </c>
      <c r="G6" s="4">
        <v>2609454</v>
      </c>
      <c r="H6" t="s">
        <v>2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</row>
    <row r="7" spans="1:15" x14ac:dyDescent="0.2">
      <c r="A7" t="s">
        <v>12</v>
      </c>
      <c r="C7" s="1">
        <f>C6/B6-1</f>
        <v>0.16745401412480843</v>
      </c>
      <c r="D7" s="1">
        <f>D6/C6-1</f>
        <v>6.1462915837133147E-2</v>
      </c>
      <c r="E7" s="1">
        <f>E6/D6-1</f>
        <v>-0.14119708506709006</v>
      </c>
      <c r="F7" s="1">
        <f>F6/E6-1</f>
        <v>-0.21974336139985495</v>
      </c>
      <c r="G7" s="1">
        <f>G6/F6-1</f>
        <v>0.84071843953420777</v>
      </c>
    </row>
    <row r="8" spans="1:15" x14ac:dyDescent="0.2">
      <c r="A8" t="s">
        <v>13</v>
      </c>
      <c r="B8" s="2">
        <v>691234</v>
      </c>
      <c r="C8" s="2">
        <v>882651</v>
      </c>
      <c r="D8" s="2">
        <v>873846</v>
      </c>
      <c r="E8" s="2">
        <v>744653</v>
      </c>
      <c r="F8" s="2">
        <v>469227</v>
      </c>
      <c r="G8" s="2">
        <v>1002656</v>
      </c>
      <c r="I8" s="1">
        <f t="shared" ref="I8:N8" si="0">B8/B6</f>
        <v>0.40489125818807187</v>
      </c>
      <c r="J8" s="1">
        <f t="shared" si="0"/>
        <v>0.44285601037184508</v>
      </c>
      <c r="K8" s="1">
        <f t="shared" si="0"/>
        <v>0.41305092813396177</v>
      </c>
      <c r="L8" s="1">
        <f t="shared" si="0"/>
        <v>0.40985395795195484</v>
      </c>
      <c r="M8" s="1">
        <f t="shared" si="0"/>
        <v>0.33099444988389054</v>
      </c>
      <c r="N8" s="1">
        <f t="shared" si="0"/>
        <v>0.38423976816606081</v>
      </c>
    </row>
    <row r="9" spans="1:15" x14ac:dyDescent="0.2">
      <c r="A9" s="7" t="s">
        <v>14</v>
      </c>
      <c r="B9" s="6">
        <f t="shared" ref="B9:G9" si="1">B6-B8</f>
        <v>1015975</v>
      </c>
      <c r="C9" s="6">
        <f t="shared" si="1"/>
        <v>1110437</v>
      </c>
      <c r="D9" s="6">
        <f t="shared" si="1"/>
        <v>1241743</v>
      </c>
      <c r="E9" s="6">
        <f t="shared" si="1"/>
        <v>1072221</v>
      </c>
      <c r="F9" s="6">
        <f t="shared" si="1"/>
        <v>948401</v>
      </c>
      <c r="G9" s="6">
        <f t="shared" si="1"/>
        <v>1606798</v>
      </c>
      <c r="I9" s="5">
        <f t="shared" ref="I9:N9" si="2">I6-I8</f>
        <v>0.59510874181192808</v>
      </c>
      <c r="J9" s="5">
        <f t="shared" si="2"/>
        <v>0.55714398962815492</v>
      </c>
      <c r="K9" s="5">
        <f t="shared" si="2"/>
        <v>0.58694907186603817</v>
      </c>
      <c r="L9" s="5">
        <f t="shared" si="2"/>
        <v>0.59014604204804511</v>
      </c>
      <c r="M9" s="5">
        <f t="shared" si="2"/>
        <v>0.6690055501161094</v>
      </c>
      <c r="N9" s="5">
        <f t="shared" si="2"/>
        <v>0.61576023183393924</v>
      </c>
    </row>
    <row r="10" spans="1:15" x14ac:dyDescent="0.2">
      <c r="A10" t="s">
        <v>15</v>
      </c>
      <c r="B10" s="1">
        <f t="shared" ref="B10:G10" si="3">B9/B6</f>
        <v>0.59510874181192808</v>
      </c>
      <c r="C10" s="1">
        <f t="shared" si="3"/>
        <v>0.55714398962815492</v>
      </c>
      <c r="D10" s="1">
        <f t="shared" si="3"/>
        <v>0.58694907186603829</v>
      </c>
      <c r="E10" s="1">
        <f t="shared" si="3"/>
        <v>0.59014604204804511</v>
      </c>
      <c r="F10" s="1">
        <f t="shared" si="3"/>
        <v>0.6690055501161094</v>
      </c>
      <c r="G10" s="1">
        <f t="shared" si="3"/>
        <v>0.61576023183393924</v>
      </c>
    </row>
    <row r="11" spans="1:15" x14ac:dyDescent="0.2">
      <c r="A11" t="s">
        <v>2</v>
      </c>
    </row>
    <row r="12" spans="1:15" x14ac:dyDescent="0.2">
      <c r="A12" s="7" t="s">
        <v>16</v>
      </c>
    </row>
    <row r="13" spans="1:15" x14ac:dyDescent="0.2">
      <c r="A13" t="s">
        <v>2</v>
      </c>
      <c r="B13" s="2"/>
      <c r="C13" s="2"/>
      <c r="D13" s="2"/>
      <c r="E13" s="2"/>
      <c r="F13" s="2"/>
      <c r="G13" s="2"/>
      <c r="I13" s="1"/>
      <c r="J13" s="1"/>
      <c r="K13" s="1"/>
      <c r="L13" s="1"/>
      <c r="M13" s="1"/>
      <c r="N13" s="1"/>
    </row>
    <row r="14" spans="1:15" x14ac:dyDescent="0.2">
      <c r="A14" t="s">
        <v>17</v>
      </c>
      <c r="B14" s="2">
        <v>0</v>
      </c>
      <c r="C14" s="2">
        <v>0</v>
      </c>
      <c r="D14" s="2">
        <v>3300</v>
      </c>
      <c r="E14" s="2">
        <v>4950</v>
      </c>
      <c r="F14" s="2">
        <v>7500</v>
      </c>
      <c r="G14" s="2">
        <v>12893</v>
      </c>
      <c r="I14" s="1">
        <f t="shared" ref="I14:N14" si="4">B14/B6</f>
        <v>0</v>
      </c>
      <c r="J14" s="1">
        <f t="shared" si="4"/>
        <v>0</v>
      </c>
      <c r="K14" s="1">
        <f t="shared" si="4"/>
        <v>1.5598492901976707E-3</v>
      </c>
      <c r="L14" s="1">
        <f t="shared" si="4"/>
        <v>2.72445970386499E-3</v>
      </c>
      <c r="M14" s="1">
        <f t="shared" si="4"/>
        <v>5.2905275572999403E-3</v>
      </c>
      <c r="N14" s="1">
        <f t="shared" si="4"/>
        <v>4.9408803527481232E-3</v>
      </c>
    </row>
    <row r="15" spans="1:15" x14ac:dyDescent="0.2">
      <c r="A15" t="s">
        <v>18</v>
      </c>
      <c r="B15" s="2">
        <v>41970</v>
      </c>
      <c r="C15" s="2">
        <v>18730</v>
      </c>
      <c r="D15" s="2">
        <v>20898</v>
      </c>
      <c r="E15" s="2">
        <v>32897</v>
      </c>
      <c r="F15" s="2">
        <v>37259</v>
      </c>
      <c r="G15" s="2">
        <v>71793</v>
      </c>
      <c r="I15" s="1">
        <f t="shared" ref="I15:N15" si="5">B15/B6</f>
        <v>2.4583984737662466E-2</v>
      </c>
      <c r="J15" s="1">
        <f t="shared" si="5"/>
        <v>9.397477682872005E-3</v>
      </c>
      <c r="K15" s="1">
        <f t="shared" si="5"/>
        <v>9.8781001413790672E-3</v>
      </c>
      <c r="L15" s="1">
        <f t="shared" si="5"/>
        <v>1.8106373914756883E-2</v>
      </c>
      <c r="M15" s="1">
        <f t="shared" si="5"/>
        <v>2.6282635500991799E-2</v>
      </c>
      <c r="N15" s="1">
        <f t="shared" si="5"/>
        <v>2.7512652072042659E-2</v>
      </c>
    </row>
    <row r="16" spans="1:15" x14ac:dyDescent="0.2">
      <c r="A16" t="s">
        <v>19</v>
      </c>
      <c r="B16" s="2">
        <v>23911</v>
      </c>
      <c r="C16" s="2">
        <v>23041</v>
      </c>
      <c r="D16" s="2">
        <v>26940</v>
      </c>
      <c r="E16" s="2">
        <v>25523</v>
      </c>
      <c r="F16" s="2">
        <v>20835</v>
      </c>
      <c r="G16" s="2">
        <v>21018</v>
      </c>
      <c r="I16" s="1">
        <f t="shared" ref="I16:N16" si="6">B16/B6</f>
        <v>1.4005900859238675E-2</v>
      </c>
      <c r="J16" s="1">
        <f t="shared" si="6"/>
        <v>1.1560452925309871E-2</v>
      </c>
      <c r="K16" s="1">
        <f t="shared" si="6"/>
        <v>1.2734042387250075E-2</v>
      </c>
      <c r="L16" s="1">
        <f t="shared" si="6"/>
        <v>1.4047754549847705E-2</v>
      </c>
      <c r="M16" s="1">
        <f t="shared" si="6"/>
        <v>1.4697085554179234E-2</v>
      </c>
      <c r="N16" s="1">
        <f t="shared" si="6"/>
        <v>8.0545585398324702E-3</v>
      </c>
    </row>
    <row r="17" spans="1:14" x14ac:dyDescent="0.2">
      <c r="A17" t="s">
        <v>20</v>
      </c>
      <c r="B17" s="2">
        <v>-500</v>
      </c>
      <c r="C17" s="2">
        <v>-750</v>
      </c>
      <c r="D17" s="2">
        <v>0</v>
      </c>
      <c r="E17" s="2">
        <v>0</v>
      </c>
      <c r="F17" s="2">
        <v>0</v>
      </c>
      <c r="G17" s="2">
        <v>0</v>
      </c>
      <c r="I17" s="1">
        <f t="shared" ref="I17:N17" si="7">B17/B6</f>
        <v>-2.9287568188780637E-4</v>
      </c>
      <c r="J17" s="1">
        <f t="shared" si="7"/>
        <v>-3.7630049450902318E-4</v>
      </c>
      <c r="K17" s="1">
        <f t="shared" si="7"/>
        <v>0</v>
      </c>
      <c r="L17" s="1">
        <f t="shared" si="7"/>
        <v>0</v>
      </c>
      <c r="M17" s="1">
        <f t="shared" si="7"/>
        <v>0</v>
      </c>
      <c r="N17" s="1">
        <f t="shared" si="7"/>
        <v>0</v>
      </c>
    </row>
    <row r="18" spans="1:14" x14ac:dyDescent="0.2">
      <c r="A18" t="s">
        <v>21</v>
      </c>
      <c r="B18" s="2">
        <v>9112</v>
      </c>
      <c r="C18" s="2">
        <v>13828</v>
      </c>
      <c r="D18" s="2">
        <v>13831</v>
      </c>
      <c r="E18" s="2">
        <v>11976</v>
      </c>
      <c r="F18" s="2">
        <v>11367</v>
      </c>
      <c r="G18" s="2">
        <v>17991</v>
      </c>
      <c r="I18" s="1">
        <f t="shared" ref="I18:N18" si="8">B18/B6</f>
        <v>5.3373664267233828E-3</v>
      </c>
      <c r="J18" s="1">
        <f t="shared" si="8"/>
        <v>6.9379776507610298E-3</v>
      </c>
      <c r="K18" s="1">
        <f t="shared" si="8"/>
        <v>6.537659252340601E-3</v>
      </c>
      <c r="L18" s="1">
        <f t="shared" si="8"/>
        <v>6.5915412956539642E-3</v>
      </c>
      <c r="M18" s="1">
        <f t="shared" si="8"/>
        <v>8.0183235658437893E-3</v>
      </c>
      <c r="N18" s="1">
        <f t="shared" si="8"/>
        <v>6.8945457555488624E-3</v>
      </c>
    </row>
    <row r="19" spans="1:14" x14ac:dyDescent="0.2">
      <c r="A19" t="s">
        <v>22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I19" s="1">
        <f t="shared" ref="I19:N19" si="9">B19/B6</f>
        <v>0</v>
      </c>
      <c r="J19" s="1">
        <f t="shared" si="9"/>
        <v>0</v>
      </c>
      <c r="K19" s="1">
        <f t="shared" si="9"/>
        <v>0</v>
      </c>
      <c r="L19" s="1">
        <f t="shared" si="9"/>
        <v>0</v>
      </c>
      <c r="M19" s="1">
        <f t="shared" si="9"/>
        <v>0</v>
      </c>
      <c r="N19" s="1">
        <f t="shared" si="9"/>
        <v>0</v>
      </c>
    </row>
    <row r="20" spans="1:14" x14ac:dyDescent="0.2">
      <c r="A20" t="s">
        <v>23</v>
      </c>
      <c r="B20" s="2">
        <v>3695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I20" s="1">
        <f t="shared" ref="I20:N20" si="10">B20/B6</f>
        <v>2.1643512891508891E-3</v>
      </c>
      <c r="J20" s="1">
        <f t="shared" si="10"/>
        <v>0</v>
      </c>
      <c r="K20" s="1">
        <f t="shared" si="10"/>
        <v>0</v>
      </c>
      <c r="L20" s="1">
        <f t="shared" si="10"/>
        <v>0</v>
      </c>
      <c r="M20" s="1">
        <f t="shared" si="10"/>
        <v>0</v>
      </c>
      <c r="N20" s="1">
        <f t="shared" si="10"/>
        <v>0</v>
      </c>
    </row>
    <row r="21" spans="1:14" x14ac:dyDescent="0.2">
      <c r="A21" t="s">
        <v>24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I21" s="1">
        <f t="shared" ref="I21:N21" si="11">B21/B6</f>
        <v>0</v>
      </c>
      <c r="J21" s="1">
        <f t="shared" si="11"/>
        <v>0</v>
      </c>
      <c r="K21" s="1">
        <f t="shared" si="11"/>
        <v>0</v>
      </c>
      <c r="L21" s="1">
        <f t="shared" si="11"/>
        <v>0</v>
      </c>
      <c r="M21" s="1">
        <f t="shared" si="11"/>
        <v>0</v>
      </c>
      <c r="N21" s="1">
        <f t="shared" si="11"/>
        <v>0</v>
      </c>
    </row>
    <row r="22" spans="1:14" x14ac:dyDescent="0.2">
      <c r="A22" t="s">
        <v>25</v>
      </c>
      <c r="B22" s="2">
        <v>124800</v>
      </c>
      <c r="C22" s="2">
        <v>115680</v>
      </c>
      <c r="D22" s="2">
        <v>124800</v>
      </c>
      <c r="E22" s="2">
        <v>127200</v>
      </c>
      <c r="F22" s="2">
        <v>124800</v>
      </c>
      <c r="G22" s="2">
        <v>159028</v>
      </c>
      <c r="I22" s="1">
        <f t="shared" ref="I22:N22" si="12">B22/B6</f>
        <v>7.3101770199196461E-2</v>
      </c>
      <c r="J22" s="1">
        <f t="shared" si="12"/>
        <v>5.8040588273071736E-2</v>
      </c>
      <c r="K22" s="1">
        <f t="shared" si="12"/>
        <v>5.8990664065657367E-2</v>
      </c>
      <c r="L22" s="1">
        <f t="shared" si="12"/>
        <v>7.0010358450833685E-2</v>
      </c>
      <c r="M22" s="1">
        <f t="shared" si="12"/>
        <v>8.8034378553471015E-2</v>
      </c>
      <c r="N22" s="1">
        <f t="shared" si="12"/>
        <v>6.0943017198233806E-2</v>
      </c>
    </row>
    <row r="23" spans="1:14" x14ac:dyDescent="0.2">
      <c r="A23" t="s">
        <v>26</v>
      </c>
      <c r="B23" s="2">
        <v>34137</v>
      </c>
      <c r="C23" s="2">
        <v>59457</v>
      </c>
      <c r="D23" s="2">
        <v>47296</v>
      </c>
      <c r="E23" s="2">
        <v>34784</v>
      </c>
      <c r="F23" s="2">
        <v>21677</v>
      </c>
      <c r="G23" s="2">
        <v>21382</v>
      </c>
      <c r="I23" s="1">
        <f t="shared" ref="I23:N23" si="13">B23/B6</f>
        <v>1.9995794305208092E-2</v>
      </c>
      <c r="J23" s="1">
        <f t="shared" si="13"/>
        <v>2.9831598002697322E-2</v>
      </c>
      <c r="K23" s="1">
        <f t="shared" si="13"/>
        <v>2.2355949099754253E-2</v>
      </c>
      <c r="L23" s="1">
        <f t="shared" si="13"/>
        <v>1.9144970977624205E-2</v>
      </c>
      <c r="M23" s="1">
        <f t="shared" si="13"/>
        <v>1.5291035447945441E-2</v>
      </c>
      <c r="N23" s="1">
        <f t="shared" si="13"/>
        <v>8.1940513226138496E-3</v>
      </c>
    </row>
    <row r="24" spans="1:14" x14ac:dyDescent="0.2">
      <c r="A24" t="s">
        <v>27</v>
      </c>
      <c r="B24" s="2">
        <v>767</v>
      </c>
      <c r="C24" s="2">
        <v>229</v>
      </c>
      <c r="D24" s="2">
        <v>324</v>
      </c>
      <c r="E24" s="2">
        <v>1805</v>
      </c>
      <c r="F24" s="2">
        <v>2370</v>
      </c>
      <c r="G24" s="2">
        <v>15799</v>
      </c>
      <c r="I24" s="1">
        <f t="shared" ref="I24:N24" si="14">B24/B6</f>
        <v>4.4927129601589496E-4</v>
      </c>
      <c r="J24" s="1">
        <f t="shared" si="14"/>
        <v>1.1489708432342175E-4</v>
      </c>
      <c r="K24" s="1">
        <f t="shared" si="14"/>
        <v>1.5314883940122586E-4</v>
      </c>
      <c r="L24" s="1">
        <f t="shared" si="14"/>
        <v>9.9346459908612262E-4</v>
      </c>
      <c r="M24" s="1">
        <f t="shared" si="14"/>
        <v>1.6718067081067812E-3</v>
      </c>
      <c r="N24" s="1">
        <f t="shared" si="14"/>
        <v>6.0545232834148446E-3</v>
      </c>
    </row>
    <row r="25" spans="1:14" x14ac:dyDescent="0.2">
      <c r="A25" t="s">
        <v>28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I25" s="1">
        <f t="shared" ref="I25:N25" si="15">B25/B6</f>
        <v>0</v>
      </c>
      <c r="J25" s="1">
        <f t="shared" si="15"/>
        <v>0</v>
      </c>
      <c r="K25" s="1">
        <f t="shared" si="15"/>
        <v>0</v>
      </c>
      <c r="L25" s="1">
        <f t="shared" si="15"/>
        <v>0</v>
      </c>
      <c r="M25" s="1">
        <f t="shared" si="15"/>
        <v>0</v>
      </c>
      <c r="N25" s="1">
        <f t="shared" si="15"/>
        <v>0</v>
      </c>
    </row>
    <row r="26" spans="1:14" x14ac:dyDescent="0.2">
      <c r="A26" t="s">
        <v>29</v>
      </c>
      <c r="B26" s="2">
        <v>0</v>
      </c>
      <c r="C26" s="2">
        <v>0</v>
      </c>
      <c r="D26" s="2">
        <v>0</v>
      </c>
      <c r="E26" s="2">
        <v>0</v>
      </c>
      <c r="F26" s="2">
        <v>552</v>
      </c>
      <c r="G26" s="2">
        <v>0</v>
      </c>
      <c r="I26" s="1">
        <f t="shared" ref="I26:N26" si="16">B26/B6</f>
        <v>0</v>
      </c>
      <c r="J26" s="1">
        <f t="shared" si="16"/>
        <v>0</v>
      </c>
      <c r="K26" s="1">
        <f t="shared" si="16"/>
        <v>0</v>
      </c>
      <c r="L26" s="1">
        <f t="shared" si="16"/>
        <v>0</v>
      </c>
      <c r="M26" s="1">
        <f t="shared" si="16"/>
        <v>3.893828282172756E-4</v>
      </c>
      <c r="N26" s="1">
        <f t="shared" si="16"/>
        <v>0</v>
      </c>
    </row>
    <row r="27" spans="1:14" x14ac:dyDescent="0.2">
      <c r="A27" t="s">
        <v>30</v>
      </c>
      <c r="B27" s="2">
        <v>32013</v>
      </c>
      <c r="C27" s="2">
        <v>27974</v>
      </c>
      <c r="D27" s="2">
        <v>44691</v>
      </c>
      <c r="E27" s="2">
        <v>43813</v>
      </c>
      <c r="F27" s="2">
        <v>91981</v>
      </c>
      <c r="G27" s="2">
        <v>46881</v>
      </c>
      <c r="I27" s="1">
        <f t="shared" ref="I27:N27" si="17">B27/B6</f>
        <v>1.8751658408548689E-2</v>
      </c>
      <c r="J27" s="1">
        <f t="shared" si="17"/>
        <v>1.4035506711193886E-2</v>
      </c>
      <c r="K27" s="1">
        <f t="shared" si="17"/>
        <v>2.1124613523704275E-2</v>
      </c>
      <c r="L27" s="1">
        <f t="shared" si="17"/>
        <v>2.41144955566539E-2</v>
      </c>
      <c r="M27" s="1">
        <f t="shared" si="17"/>
        <v>6.4883735366400783E-2</v>
      </c>
      <c r="N27" s="1">
        <f t="shared" si="17"/>
        <v>1.7965827333994006E-2</v>
      </c>
    </row>
    <row r="28" spans="1:14" x14ac:dyDescent="0.2">
      <c r="A28" t="s">
        <v>31</v>
      </c>
      <c r="B28" s="2">
        <v>383</v>
      </c>
      <c r="C28" s="2">
        <v>126</v>
      </c>
      <c r="D28" s="2">
        <v>233</v>
      </c>
      <c r="E28" s="2">
        <v>425</v>
      </c>
      <c r="F28" s="2">
        <v>1093</v>
      </c>
      <c r="G28" s="2">
        <v>0</v>
      </c>
      <c r="I28" s="1">
        <f t="shared" ref="I28:N28" si="18">B28/B6</f>
        <v>2.2434277232605967E-4</v>
      </c>
      <c r="J28" s="1">
        <f t="shared" si="18"/>
        <v>6.32184830775159E-5</v>
      </c>
      <c r="K28" s="1">
        <f t="shared" si="18"/>
        <v>1.1013481352001736E-4</v>
      </c>
      <c r="L28" s="1">
        <f t="shared" si="18"/>
        <v>2.3391825740254967E-4</v>
      </c>
      <c r="M28" s="1">
        <f t="shared" si="18"/>
        <v>7.7100621601717797E-4</v>
      </c>
      <c r="N28" s="1">
        <f t="shared" si="18"/>
        <v>0</v>
      </c>
    </row>
    <row r="29" spans="1:14" x14ac:dyDescent="0.2">
      <c r="A29" t="s">
        <v>32</v>
      </c>
      <c r="B29" s="2">
        <v>21870</v>
      </c>
      <c r="C29" s="2">
        <v>21013</v>
      </c>
      <c r="D29" s="2">
        <v>31354</v>
      </c>
      <c r="E29" s="2">
        <v>30728</v>
      </c>
      <c r="F29" s="2">
        <v>36412</v>
      </c>
      <c r="G29" s="2">
        <v>50589</v>
      </c>
      <c r="I29" s="1">
        <f t="shared" ref="I29:N29" si="19">B29/B6</f>
        <v>1.2810382325772651E-2</v>
      </c>
      <c r="J29" s="1">
        <f t="shared" si="19"/>
        <v>1.0542936388157472E-2</v>
      </c>
      <c r="K29" s="1">
        <f t="shared" si="19"/>
        <v>1.4820458983290232E-2</v>
      </c>
      <c r="L29" s="1">
        <f t="shared" si="19"/>
        <v>1.6912565208154224E-2</v>
      </c>
      <c r="M29" s="1">
        <f t="shared" si="19"/>
        <v>2.5685158588854059E-2</v>
      </c>
      <c r="N29" s="1">
        <f t="shared" si="19"/>
        <v>1.9386814253096626E-2</v>
      </c>
    </row>
    <row r="30" spans="1:14" x14ac:dyDescent="0.2">
      <c r="A30" t="s">
        <v>33</v>
      </c>
      <c r="B30" s="2">
        <v>5287</v>
      </c>
      <c r="C30" s="2">
        <v>4620</v>
      </c>
      <c r="D30" s="2">
        <v>4720</v>
      </c>
      <c r="E30" s="2">
        <v>0</v>
      </c>
      <c r="F30" s="2">
        <v>0</v>
      </c>
      <c r="G30" s="2">
        <v>0</v>
      </c>
      <c r="I30" s="1">
        <f t="shared" ref="I30:N30" si="20">B30/B6</f>
        <v>3.0968674602816645E-3</v>
      </c>
      <c r="J30" s="1">
        <f t="shared" si="20"/>
        <v>2.3180110461755829E-3</v>
      </c>
      <c r="K30" s="1">
        <f t="shared" si="20"/>
        <v>2.2310571665857593E-3</v>
      </c>
      <c r="L30" s="1">
        <f t="shared" si="20"/>
        <v>0</v>
      </c>
      <c r="M30" s="1">
        <f t="shared" si="20"/>
        <v>0</v>
      </c>
      <c r="N30" s="1">
        <f t="shared" si="20"/>
        <v>0</v>
      </c>
    </row>
    <row r="31" spans="1:14" x14ac:dyDescent="0.2">
      <c r="A31" t="s">
        <v>34</v>
      </c>
      <c r="B31" s="2">
        <v>11799</v>
      </c>
      <c r="C31" s="2">
        <v>3991</v>
      </c>
      <c r="D31" s="2">
        <v>4316</v>
      </c>
      <c r="E31" s="2">
        <v>4703</v>
      </c>
      <c r="F31" s="2">
        <v>4914</v>
      </c>
      <c r="G31" s="2">
        <v>7364</v>
      </c>
      <c r="I31" s="1">
        <f t="shared" ref="I31:N31" si="21">B31/B6</f>
        <v>6.9112803411884548E-3</v>
      </c>
      <c r="J31" s="1">
        <f t="shared" si="21"/>
        <v>2.0024203647806822E-3</v>
      </c>
      <c r="K31" s="1">
        <f t="shared" si="21"/>
        <v>2.0400937989373171E-3</v>
      </c>
      <c r="L31" s="1">
        <f t="shared" si="21"/>
        <v>2.5885119166216258E-3</v>
      </c>
      <c r="M31" s="1">
        <f t="shared" si="21"/>
        <v>3.4663536555429209E-3</v>
      </c>
      <c r="N31" s="1">
        <f t="shared" si="21"/>
        <v>2.8220462978078937E-3</v>
      </c>
    </row>
    <row r="32" spans="1:14" x14ac:dyDescent="0.2">
      <c r="A32" t="s">
        <v>35</v>
      </c>
      <c r="B32" s="2">
        <v>0</v>
      </c>
      <c r="C32" s="2">
        <v>0</v>
      </c>
      <c r="D32" s="2">
        <v>0</v>
      </c>
      <c r="E32" s="2">
        <v>0</v>
      </c>
      <c r="F32" s="2">
        <v>320</v>
      </c>
      <c r="G32" s="2">
        <v>0</v>
      </c>
      <c r="I32" s="1">
        <f t="shared" ref="I32:N32" si="22">B32/B6</f>
        <v>0</v>
      </c>
      <c r="J32" s="1">
        <f t="shared" si="22"/>
        <v>0</v>
      </c>
      <c r="K32" s="1">
        <f t="shared" si="22"/>
        <v>0</v>
      </c>
      <c r="L32" s="1">
        <f t="shared" si="22"/>
        <v>0</v>
      </c>
      <c r="M32" s="1">
        <f t="shared" si="22"/>
        <v>2.257291757781308E-4</v>
      </c>
      <c r="N32" s="1">
        <f t="shared" si="22"/>
        <v>0</v>
      </c>
    </row>
    <row r="33" spans="1:14" x14ac:dyDescent="0.2">
      <c r="A33" t="s">
        <v>36</v>
      </c>
      <c r="B33" s="2">
        <v>10128</v>
      </c>
      <c r="C33" s="2">
        <v>3760</v>
      </c>
      <c r="D33" s="2">
        <v>2875</v>
      </c>
      <c r="E33" s="2">
        <v>5322</v>
      </c>
      <c r="F33" s="2">
        <v>0</v>
      </c>
      <c r="G33" s="2">
        <v>0</v>
      </c>
      <c r="I33" s="1">
        <f t="shared" ref="I33:N33" si="23">B33/B6</f>
        <v>5.9324898123194053E-3</v>
      </c>
      <c r="J33" s="1">
        <f t="shared" si="23"/>
        <v>1.8865198124719028E-3</v>
      </c>
      <c r="K33" s="1">
        <f t="shared" si="23"/>
        <v>1.3589596088843343E-3</v>
      </c>
      <c r="L33" s="1">
        <f t="shared" si="23"/>
        <v>2.9292069785796923E-3</v>
      </c>
      <c r="M33" s="1">
        <f t="shared" si="23"/>
        <v>0</v>
      </c>
      <c r="N33" s="1">
        <f t="shared" si="23"/>
        <v>0</v>
      </c>
    </row>
    <row r="34" spans="1:14" x14ac:dyDescent="0.2">
      <c r="A34" t="s">
        <v>37</v>
      </c>
      <c r="B34" s="2">
        <v>0</v>
      </c>
      <c r="C34" s="2">
        <v>1601</v>
      </c>
      <c r="D34" s="2">
        <v>0</v>
      </c>
      <c r="E34" s="2">
        <v>0</v>
      </c>
      <c r="F34" s="2">
        <v>0</v>
      </c>
      <c r="G34" s="2">
        <v>0</v>
      </c>
      <c r="I34" s="1">
        <f t="shared" ref="I34:N34" si="24">B34/B6</f>
        <v>0</v>
      </c>
      <c r="J34" s="1">
        <f t="shared" si="24"/>
        <v>8.0327612227859481E-4</v>
      </c>
      <c r="K34" s="1">
        <f t="shared" si="24"/>
        <v>0</v>
      </c>
      <c r="L34" s="1">
        <f t="shared" si="24"/>
        <v>0</v>
      </c>
      <c r="M34" s="1">
        <f t="shared" si="24"/>
        <v>0</v>
      </c>
      <c r="N34" s="1">
        <f t="shared" si="24"/>
        <v>0</v>
      </c>
    </row>
    <row r="35" spans="1:14" x14ac:dyDescent="0.2">
      <c r="A35" t="s">
        <v>38</v>
      </c>
      <c r="B35" s="2">
        <v>8852</v>
      </c>
      <c r="C35" s="2">
        <v>9672</v>
      </c>
      <c r="D35" s="2">
        <v>16051</v>
      </c>
      <c r="E35" s="2">
        <v>0</v>
      </c>
      <c r="F35" s="2">
        <v>16649</v>
      </c>
      <c r="G35" s="2">
        <v>27144</v>
      </c>
      <c r="I35" s="1">
        <f t="shared" ref="I35:N35" si="25">B35/B6</f>
        <v>5.1850710721417234E-3</v>
      </c>
      <c r="J35" s="1">
        <f t="shared" si="25"/>
        <v>4.8527711771883626E-3</v>
      </c>
      <c r="K35" s="1">
        <f t="shared" si="25"/>
        <v>7.5870124112008526E-3</v>
      </c>
      <c r="L35" s="1">
        <f t="shared" si="25"/>
        <v>0</v>
      </c>
      <c r="M35" s="1">
        <f t="shared" si="25"/>
        <v>1.1744265773531562E-2</v>
      </c>
      <c r="N35" s="1">
        <f t="shared" si="25"/>
        <v>1.040217608741139E-2</v>
      </c>
    </row>
    <row r="36" spans="1:14" s="20" customFormat="1" x14ac:dyDescent="0.2">
      <c r="A36" s="20" t="s">
        <v>39</v>
      </c>
      <c r="B36" s="21">
        <v>2545</v>
      </c>
      <c r="C36" s="21">
        <v>2678</v>
      </c>
      <c r="D36" s="21">
        <v>1926</v>
      </c>
      <c r="E36" s="21">
        <v>1323</v>
      </c>
      <c r="F36" s="21">
        <v>1794</v>
      </c>
      <c r="G36" s="21">
        <v>5398</v>
      </c>
      <c r="I36" s="22">
        <f t="shared" ref="I36:N36" si="26">B36/B6</f>
        <v>1.4907372208089343E-3</v>
      </c>
      <c r="J36" s="22">
        <f t="shared" si="26"/>
        <v>1.3436436323935521E-3</v>
      </c>
      <c r="K36" s="22">
        <f t="shared" si="26"/>
        <v>9.1038476755173146E-4</v>
      </c>
      <c r="L36" s="22">
        <f t="shared" si="26"/>
        <v>7.2817377539664276E-4</v>
      </c>
      <c r="M36" s="22">
        <f t="shared" si="26"/>
        <v>1.2654941917061458E-3</v>
      </c>
      <c r="N36" s="22">
        <f t="shared" si="26"/>
        <v>2.0686319820161611E-3</v>
      </c>
    </row>
    <row r="37" spans="1:14" x14ac:dyDescent="0.2">
      <c r="A37" t="s">
        <v>40</v>
      </c>
      <c r="B37" s="2">
        <v>10565</v>
      </c>
      <c r="C37" s="2">
        <v>583</v>
      </c>
      <c r="D37" s="2">
        <v>130</v>
      </c>
      <c r="E37" s="2">
        <v>140</v>
      </c>
      <c r="F37" s="2">
        <v>1391</v>
      </c>
      <c r="G37" s="2">
        <v>2483</v>
      </c>
      <c r="I37" s="1">
        <f>B37/B6</f>
        <v>6.1884631582893486E-3</v>
      </c>
      <c r="J37" s="1">
        <f>C37/C6</f>
        <v>2.9251091773168069E-4</v>
      </c>
      <c r="K37" s="1">
        <f>D37/D6</f>
        <v>6.1448608401726417E-5</v>
      </c>
      <c r="L37" s="1">
        <f>E37/E6</f>
        <v>7.7055425967898704E-5</v>
      </c>
      <c r="M37" s="1">
        <f>F37/F6</f>
        <v>9.8121651096056231E-4</v>
      </c>
      <c r="N37" s="1">
        <f>G37/G6</f>
        <v>9.5154005397297676E-4</v>
      </c>
    </row>
    <row r="38" spans="1:14" x14ac:dyDescent="0.2">
      <c r="A38" t="s">
        <v>41</v>
      </c>
      <c r="B38" s="2">
        <v>9099</v>
      </c>
      <c r="C38" s="2">
        <v>12192</v>
      </c>
      <c r="D38" s="2">
        <v>12182</v>
      </c>
      <c r="E38" s="2">
        <v>10135</v>
      </c>
      <c r="F38" s="2">
        <v>9623</v>
      </c>
      <c r="G38" s="2">
        <v>9720</v>
      </c>
      <c r="I38" s="1">
        <f>B38/B6</f>
        <v>5.3297516589942999E-3</v>
      </c>
      <c r="J38" s="1">
        <f>C38/C6</f>
        <v>6.117140838738681E-3</v>
      </c>
      <c r="K38" s="1">
        <f>D38/D6</f>
        <v>5.7582072888448556E-3</v>
      </c>
      <c r="L38" s="1">
        <f>E38/E6</f>
        <v>5.5782624441760957E-3</v>
      </c>
      <c r="M38" s="1">
        <f>F38/F6</f>
        <v>6.788099557852977E-3</v>
      </c>
      <c r="N38" s="1">
        <f>G38/G6</f>
        <v>3.7249171665796753E-3</v>
      </c>
    </row>
    <row r="39" spans="1:14" x14ac:dyDescent="0.2">
      <c r="A39" t="s">
        <v>42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I39" s="1">
        <f>B39/B6</f>
        <v>0</v>
      </c>
      <c r="J39" s="1">
        <f>C39/C6</f>
        <v>0</v>
      </c>
      <c r="K39" s="1">
        <f>D39/D6</f>
        <v>0</v>
      </c>
      <c r="L39" s="1">
        <f>E39/E6</f>
        <v>0</v>
      </c>
      <c r="M39" s="1">
        <f>F39/F6</f>
        <v>0</v>
      </c>
      <c r="N39" s="1">
        <f>G39/G6</f>
        <v>0</v>
      </c>
    </row>
    <row r="40" spans="1:14" x14ac:dyDescent="0.2">
      <c r="A40" t="s">
        <v>43</v>
      </c>
      <c r="B40" s="2">
        <v>29646</v>
      </c>
      <c r="C40" s="2">
        <v>0</v>
      </c>
      <c r="D40" s="2">
        <v>0</v>
      </c>
      <c r="E40" s="2">
        <v>1188</v>
      </c>
      <c r="F40" s="2">
        <v>5267</v>
      </c>
      <c r="G40" s="2">
        <v>0</v>
      </c>
      <c r="I40" s="1">
        <f>B40/B6</f>
        <v>1.7365184930491814E-2</v>
      </c>
      <c r="J40" s="1">
        <f>C40/C6</f>
        <v>0</v>
      </c>
      <c r="K40" s="1">
        <f>D40/D6</f>
        <v>0</v>
      </c>
      <c r="L40" s="1">
        <f>E40/E6</f>
        <v>6.5387032892759759E-4</v>
      </c>
      <c r="M40" s="1">
        <f>F40/F6</f>
        <v>3.7153611525731715E-3</v>
      </c>
      <c r="N40" s="1">
        <f>G40/G6</f>
        <v>0</v>
      </c>
    </row>
    <row r="41" spans="1:14" x14ac:dyDescent="0.2">
      <c r="A41" t="s">
        <v>44</v>
      </c>
      <c r="B41" s="2">
        <v>2119</v>
      </c>
      <c r="C41" s="2">
        <v>6675</v>
      </c>
      <c r="D41" s="2">
        <v>7826</v>
      </c>
      <c r="E41" s="2">
        <v>11236</v>
      </c>
      <c r="F41" s="2">
        <v>13236</v>
      </c>
      <c r="G41" s="2">
        <v>13889</v>
      </c>
      <c r="I41" s="1">
        <f>B41/B6</f>
        <v>1.2412071398405233E-3</v>
      </c>
      <c r="J41" s="1">
        <f>C41/C6</f>
        <v>3.3490744011303065E-3</v>
      </c>
      <c r="K41" s="1">
        <f>D41/D6</f>
        <v>3.6992062257839306E-3</v>
      </c>
      <c r="L41" s="1">
        <f>E41/E6</f>
        <v>6.1842483298236422E-3</v>
      </c>
      <c r="M41" s="1">
        <f>F41/F6</f>
        <v>9.3367230331229348E-3</v>
      </c>
      <c r="N41" s="1">
        <f>G41/G6</f>
        <v>5.3225693957433245E-3</v>
      </c>
    </row>
    <row r="42" spans="1:14" x14ac:dyDescent="0.2">
      <c r="A42" t="s">
        <v>45</v>
      </c>
      <c r="B42" s="2">
        <v>5399</v>
      </c>
      <c r="C42" s="2">
        <v>3781</v>
      </c>
      <c r="D42" s="2">
        <v>0</v>
      </c>
      <c r="E42" s="2">
        <v>7736</v>
      </c>
      <c r="F42" s="2">
        <v>1800</v>
      </c>
      <c r="G42" s="2">
        <v>8048</v>
      </c>
      <c r="I42" s="1">
        <f>B42/B6</f>
        <v>3.1624716130245331E-3</v>
      </c>
      <c r="J42" s="1">
        <f>C42/C6</f>
        <v>1.8970562263181555E-3</v>
      </c>
      <c r="K42" s="1">
        <f>D42/D6</f>
        <v>0</v>
      </c>
      <c r="L42" s="1">
        <f>E42/E6</f>
        <v>4.2578626806261746E-3</v>
      </c>
      <c r="M42" s="1">
        <f>F42/F6</f>
        <v>1.2697266137519858E-3</v>
      </c>
      <c r="N42" s="1">
        <f>G42/G6</f>
        <v>3.0841700984190561E-3</v>
      </c>
    </row>
    <row r="43" spans="1:14" x14ac:dyDescent="0.2">
      <c r="A43" t="s">
        <v>46</v>
      </c>
      <c r="B43" s="2">
        <v>528</v>
      </c>
      <c r="C43" s="2">
        <v>482</v>
      </c>
      <c r="D43" s="2">
        <v>668</v>
      </c>
      <c r="E43" s="2">
        <v>559</v>
      </c>
      <c r="F43" s="2">
        <v>769</v>
      </c>
      <c r="G43" s="2">
        <v>631</v>
      </c>
      <c r="I43" s="1">
        <f>B43/B6</f>
        <v>3.0927672007352352E-4</v>
      </c>
      <c r="J43" s="1">
        <f>C43/C6</f>
        <v>2.4183578447113224E-4</v>
      </c>
      <c r="K43" s="1">
        <f>D43/D6</f>
        <v>3.1575131086425574E-4</v>
      </c>
      <c r="L43" s="1">
        <f>E43/E6</f>
        <v>3.0767130797182412E-4</v>
      </c>
      <c r="M43" s="1">
        <f>F43/F6</f>
        <v>5.424554255418206E-4</v>
      </c>
      <c r="N43" s="1">
        <f>G43/G6</f>
        <v>2.4181303828310443E-4</v>
      </c>
    </row>
    <row r="44" spans="1:14" x14ac:dyDescent="0.2">
      <c r="A44" t="s">
        <v>47</v>
      </c>
      <c r="B44" s="2">
        <v>1996</v>
      </c>
      <c r="C44" s="2">
        <v>1539</v>
      </c>
      <c r="D44" s="2">
        <v>393</v>
      </c>
      <c r="E44" s="2">
        <v>907</v>
      </c>
      <c r="F44" s="2">
        <v>636</v>
      </c>
      <c r="G44" s="2">
        <v>920</v>
      </c>
      <c r="I44" s="1">
        <f>B44/B6</f>
        <v>1.169159722096123E-3</v>
      </c>
      <c r="J44" s="1">
        <f>C44/C6</f>
        <v>7.7216861473251559E-4</v>
      </c>
      <c r="K44" s="1">
        <f>D44/D6</f>
        <v>1.8576387001444986E-4</v>
      </c>
      <c r="L44" s="1">
        <f>E44/E6</f>
        <v>4.9920908109202949E-4</v>
      </c>
      <c r="M44" s="1">
        <f>F44/F6</f>
        <v>4.4863673685903498E-4</v>
      </c>
      <c r="N44" s="1">
        <f>G44/G6</f>
        <v>3.5256417626062771E-4</v>
      </c>
    </row>
    <row r="45" spans="1:14" x14ac:dyDescent="0.2">
      <c r="A45" t="s">
        <v>48</v>
      </c>
      <c r="B45" s="2">
        <v>38272</v>
      </c>
      <c r="C45" s="2">
        <v>77891</v>
      </c>
      <c r="D45" s="2">
        <v>61996</v>
      </c>
      <c r="E45" s="2">
        <v>37104</v>
      </c>
      <c r="F45" s="2">
        <v>75907</v>
      </c>
      <c r="G45" s="2">
        <v>136953</v>
      </c>
      <c r="I45" s="1">
        <f>B45/B6</f>
        <v>2.2417876194420251E-2</v>
      </c>
      <c r="J45" s="1">
        <f>C45/C6</f>
        <v>3.9080562423736434E-2</v>
      </c>
      <c r="K45" s="1">
        <f>D45/D6</f>
        <v>2.9304368665180242E-2</v>
      </c>
      <c r="L45" s="1">
        <f>E45/E6</f>
        <v>2.0421889465092241E-2</v>
      </c>
      <c r="M45" s="1">
        <f>F45/F6</f>
        <v>5.3545076705595544E-2</v>
      </c>
      <c r="N45" s="1">
        <f>G45/G6</f>
        <v>5.2483393077632334E-2</v>
      </c>
    </row>
    <row r="46" spans="1:14" x14ac:dyDescent="0.2">
      <c r="A46" t="s">
        <v>49</v>
      </c>
      <c r="B46" s="2">
        <v>33762</v>
      </c>
      <c r="C46" s="2">
        <v>765</v>
      </c>
      <c r="D46" s="2">
        <v>1216</v>
      </c>
      <c r="E46" s="2">
        <v>0</v>
      </c>
      <c r="F46" s="2">
        <v>0</v>
      </c>
      <c r="G46" s="2">
        <v>9630</v>
      </c>
      <c r="I46" s="1">
        <f>B46/B6</f>
        <v>1.9776137543792236E-2</v>
      </c>
      <c r="J46" s="1">
        <f>C46/C6</f>
        <v>3.8382650439920365E-4</v>
      </c>
      <c r="K46" s="1">
        <f>D46/D6</f>
        <v>5.7478082935768712E-4</v>
      </c>
      <c r="L46" s="1">
        <f>E46/E6</f>
        <v>0</v>
      </c>
      <c r="M46" s="1">
        <f>F46/F6</f>
        <v>0</v>
      </c>
      <c r="N46" s="1">
        <f>G46/G6</f>
        <v>3.6904271928150487E-3</v>
      </c>
    </row>
    <row r="47" spans="1:14" x14ac:dyDescent="0.2">
      <c r="A47" t="s">
        <v>50</v>
      </c>
      <c r="B47" s="2">
        <v>42750</v>
      </c>
      <c r="C47" s="2">
        <v>6285</v>
      </c>
      <c r="D47" s="2">
        <v>14468</v>
      </c>
      <c r="E47" s="2">
        <v>20031</v>
      </c>
      <c r="F47" s="2">
        <v>33041</v>
      </c>
      <c r="G47" s="2">
        <v>15711</v>
      </c>
      <c r="I47" s="1">
        <f>B47/B6</f>
        <v>2.5040870801407444E-2</v>
      </c>
      <c r="J47" s="1">
        <f>C47/C6</f>
        <v>3.1533981439856142E-3</v>
      </c>
      <c r="K47" s="1">
        <f>D47/D6</f>
        <v>6.8387574335090602E-3</v>
      </c>
      <c r="L47" s="1">
        <f>E47/E6</f>
        <v>1.1024980268306993E-2</v>
      </c>
      <c r="M47" s="1">
        <f>F47/F6</f>
        <v>2.3307242802766311E-2</v>
      </c>
      <c r="N47" s="1">
        <f>G47/G6</f>
        <v>6.0207997535116544E-3</v>
      </c>
    </row>
    <row r="48" spans="1:14" x14ac:dyDescent="0.2">
      <c r="A48" t="s">
        <v>51</v>
      </c>
      <c r="B48" s="2">
        <v>2</v>
      </c>
      <c r="C48" s="2">
        <v>0</v>
      </c>
      <c r="D48" s="2">
        <v>0</v>
      </c>
      <c r="E48" s="2">
        <v>0</v>
      </c>
      <c r="F48" s="2">
        <v>0</v>
      </c>
      <c r="G48" s="2">
        <v>9</v>
      </c>
      <c r="I48" s="1">
        <f>B48/B6</f>
        <v>1.1715027275512255E-6</v>
      </c>
      <c r="J48" s="1">
        <f>C48/C6</f>
        <v>0</v>
      </c>
      <c r="K48" s="1">
        <f>D48/D6</f>
        <v>0</v>
      </c>
      <c r="L48" s="1">
        <f>E48/E6</f>
        <v>0</v>
      </c>
      <c r="M48" s="1">
        <f>F48/F6</f>
        <v>0</v>
      </c>
      <c r="N48" s="1">
        <f>G48/G6</f>
        <v>3.4489973764626623E-6</v>
      </c>
    </row>
    <row r="49" spans="1:14" x14ac:dyDescent="0.2">
      <c r="A49" t="s">
        <v>52</v>
      </c>
      <c r="B49" s="2">
        <v>392102</v>
      </c>
      <c r="C49" s="2">
        <v>362157</v>
      </c>
      <c r="D49" s="2">
        <v>445712</v>
      </c>
      <c r="E49" s="2">
        <v>425176</v>
      </c>
      <c r="F49" s="2">
        <v>508326</v>
      </c>
      <c r="G49" s="2">
        <v>321647</v>
      </c>
      <c r="I49" s="1">
        <f>B49/B6</f>
        <v>0.22967428123914529</v>
      </c>
      <c r="J49" s="1">
        <f>C49/C6</f>
        <v>0.18170647758653907</v>
      </c>
      <c r="K49" s="1">
        <f>D49/D6</f>
        <v>0.21067986267654068</v>
      </c>
      <c r="L49" s="1">
        <f>E49/E6</f>
        <v>0.2340151270809093</v>
      </c>
      <c r="M49" s="1">
        <f>F49/F6</f>
        <v>0.3585750281456066</v>
      </c>
      <c r="N49" s="1">
        <f>G49/G6</f>
        <v>0.12326218434967622</v>
      </c>
    </row>
    <row r="50" spans="1:14" x14ac:dyDescent="0.2">
      <c r="A50" t="s">
        <v>53</v>
      </c>
      <c r="B50" s="2">
        <v>52761</v>
      </c>
      <c r="C50" s="2">
        <v>68760</v>
      </c>
      <c r="D50" s="2">
        <v>71655</v>
      </c>
      <c r="E50" s="2">
        <v>79224</v>
      </c>
      <c r="F50" s="2">
        <v>67880</v>
      </c>
      <c r="G50" s="2">
        <v>95477</v>
      </c>
      <c r="I50" s="1">
        <f>B50/B6</f>
        <v>3.0904827704165101E-2</v>
      </c>
      <c r="J50" s="1">
        <f>C50/C6</f>
        <v>3.4499229336587243E-2</v>
      </c>
      <c r="K50" s="1">
        <f>D50/D6</f>
        <v>3.3870000269428512E-2</v>
      </c>
      <c r="L50" s="1">
        <f>E50/E6</f>
        <v>4.3604564763434335E-2</v>
      </c>
      <c r="M50" s="1">
        <f>F50/F6</f>
        <v>4.7882801411935995E-2</v>
      </c>
      <c r="N50" s="1">
        <f>G50/G6</f>
        <v>3.6588880279169511E-2</v>
      </c>
    </row>
    <row r="51" spans="1:14" x14ac:dyDescent="0.2">
      <c r="A51" t="s">
        <v>54</v>
      </c>
      <c r="B51" s="2">
        <v>11621</v>
      </c>
      <c r="C51" s="2">
        <v>15538</v>
      </c>
      <c r="D51" s="2">
        <v>17379</v>
      </c>
      <c r="E51" s="2">
        <v>19449</v>
      </c>
      <c r="F51" s="2">
        <v>17696</v>
      </c>
      <c r="G51" s="2">
        <v>16079</v>
      </c>
      <c r="I51" s="1">
        <f>B51/B6</f>
        <v>6.807016598436395E-3</v>
      </c>
      <c r="J51" s="1">
        <f>C51/C6</f>
        <v>7.7959427782416033E-3</v>
      </c>
      <c r="K51" s="1">
        <f>D51/D6</f>
        <v>8.2147335801046415E-3</v>
      </c>
      <c r="L51" s="1">
        <f>E51/E6</f>
        <v>1.0704649854640444E-2</v>
      </c>
      <c r="M51" s="1">
        <f>F51/F6</f>
        <v>1.2482823420530633E-2</v>
      </c>
      <c r="N51" s="1">
        <f>G51/G6</f>
        <v>6.161825424015905E-3</v>
      </c>
    </row>
    <row r="52" spans="1:14" x14ac:dyDescent="0.2">
      <c r="A52" t="s">
        <v>55</v>
      </c>
      <c r="B52" s="2">
        <v>0</v>
      </c>
      <c r="C52" s="2">
        <v>0</v>
      </c>
      <c r="D52" s="2">
        <v>8976</v>
      </c>
      <c r="E52" s="2">
        <v>11328</v>
      </c>
      <c r="F52" s="2">
        <v>21657</v>
      </c>
      <c r="G52" s="2">
        <v>18620</v>
      </c>
      <c r="I52" s="1">
        <f>B52/B6</f>
        <v>0</v>
      </c>
      <c r="J52" s="1">
        <f>C52/C6</f>
        <v>0</v>
      </c>
      <c r="K52" s="1">
        <f>D52/D6</f>
        <v>4.2427900693376647E-3</v>
      </c>
      <c r="L52" s="1">
        <f>E52/E6</f>
        <v>6.2348847526025467E-3</v>
      </c>
      <c r="M52" s="1">
        <f>F52/F6</f>
        <v>1.5276927374459308E-2</v>
      </c>
      <c r="N52" s="1">
        <f>G52/G6</f>
        <v>7.1355923499705305E-3</v>
      </c>
    </row>
    <row r="53" spans="1:14" x14ac:dyDescent="0.2">
      <c r="A53" t="s">
        <v>56</v>
      </c>
      <c r="B53" s="2">
        <v>797</v>
      </c>
      <c r="C53" s="2">
        <v>1215</v>
      </c>
      <c r="D53" s="2">
        <v>2082</v>
      </c>
      <c r="E53" s="2">
        <v>795</v>
      </c>
      <c r="F53" s="2">
        <v>1601</v>
      </c>
      <c r="G53" s="2">
        <v>1324</v>
      </c>
      <c r="I53" s="1">
        <f>B53/B6</f>
        <v>4.6684383692916333E-4</v>
      </c>
      <c r="J53" s="1">
        <f>C53/C6</f>
        <v>6.096068011046176E-4</v>
      </c>
      <c r="K53" s="1">
        <f>D53/D6</f>
        <v>9.8412309763380311E-4</v>
      </c>
      <c r="L53" s="1">
        <f>E53/E6</f>
        <v>4.3756474031771055E-4</v>
      </c>
      <c r="M53" s="1">
        <f>F53/F6</f>
        <v>1.1293512825649606E-3</v>
      </c>
      <c r="N53" s="1">
        <f>G53/G6</f>
        <v>5.0738583627072949E-4</v>
      </c>
    </row>
    <row r="54" spans="1:14" x14ac:dyDescent="0.2">
      <c r="A54" t="s">
        <v>57</v>
      </c>
      <c r="B54" s="2">
        <v>2045</v>
      </c>
      <c r="C54" s="2">
        <v>927</v>
      </c>
      <c r="D54" s="2">
        <v>1577</v>
      </c>
      <c r="E54" s="2">
        <v>1620</v>
      </c>
      <c r="F54" s="2">
        <v>1123</v>
      </c>
      <c r="G54" s="2">
        <v>3972</v>
      </c>
      <c r="I54" s="1">
        <f>B54/B6</f>
        <v>1.1978615389211279E-3</v>
      </c>
      <c r="J54" s="1">
        <f>C54/C6</f>
        <v>4.6510741121315264E-4</v>
      </c>
      <c r="K54" s="1">
        <f>D54/D6</f>
        <v>7.4541888807325054E-4</v>
      </c>
      <c r="L54" s="1">
        <f>E54/E6</f>
        <v>8.9164135762854221E-4</v>
      </c>
      <c r="M54" s="1">
        <f>F54/F6</f>
        <v>7.9216832624637778E-4</v>
      </c>
      <c r="N54" s="1">
        <f>G54/G6</f>
        <v>1.5221575088121882E-3</v>
      </c>
    </row>
    <row r="55" spans="1:14" x14ac:dyDescent="0.2">
      <c r="A55" t="s">
        <v>58</v>
      </c>
      <c r="B55" s="2">
        <v>9734</v>
      </c>
      <c r="C55" s="2">
        <v>15887</v>
      </c>
      <c r="D55" s="2">
        <v>16579</v>
      </c>
      <c r="E55" s="2">
        <v>16453</v>
      </c>
      <c r="F55" s="2">
        <v>13978</v>
      </c>
      <c r="G55" s="2">
        <v>20231</v>
      </c>
      <c r="I55" s="1">
        <f>B55/B6</f>
        <v>5.7017037749918145E-3</v>
      </c>
      <c r="J55" s="1">
        <f>C55/C6</f>
        <v>7.9710479416864686E-3</v>
      </c>
      <c r="K55" s="1">
        <f>D55/D6</f>
        <v>7.8365882976324797E-3</v>
      </c>
      <c r="L55" s="1">
        <f>E55/E6</f>
        <v>9.0556637389274108E-3</v>
      </c>
      <c r="M55" s="1">
        <f>F55/F6</f>
        <v>9.860132559458475E-3</v>
      </c>
      <c r="N55" s="1">
        <f>G55/G6</f>
        <v>7.7529628803573464E-3</v>
      </c>
    </row>
    <row r="56" spans="1:14" x14ac:dyDescent="0.2">
      <c r="A56" s="7" t="s">
        <v>59</v>
      </c>
      <c r="B56" s="6">
        <f>SUM(B13:B55)</f>
        <v>973967</v>
      </c>
      <c r="C56" s="6">
        <f>SUM(C13:C55)</f>
        <v>880327</v>
      </c>
      <c r="D56" s="6">
        <f>SUM(D13:D55)</f>
        <v>1006394</v>
      </c>
      <c r="E56" s="6">
        <f>SUM(E13:E55)</f>
        <v>968530</v>
      </c>
      <c r="F56" s="6">
        <f>SUM(F13:F55)</f>
        <v>1153454</v>
      </c>
      <c r="G56" s="6">
        <f>SUM(G13:G55)</f>
        <v>1132624</v>
      </c>
      <c r="I56" s="5">
        <f>SUM(I13:I55)</f>
        <v>0.57050249852244217</v>
      </c>
      <c r="J56" s="5">
        <f>SUM(J13:J55)</f>
        <v>0.44168998057285974</v>
      </c>
      <c r="K56" s="5">
        <f>SUM(K13:K55)</f>
        <v>0.47570392926036198</v>
      </c>
      <c r="L56" s="5">
        <f>SUM(L13:L55)</f>
        <v>0.53307494080492102</v>
      </c>
      <c r="M56" s="5">
        <f>SUM(M13:M55)</f>
        <v>0.8136506897437128</v>
      </c>
      <c r="N56" s="5">
        <f>SUM(N13:N55)</f>
        <v>0.43404635605762737</v>
      </c>
    </row>
    <row r="57" spans="1:14" x14ac:dyDescent="0.2">
      <c r="A57" t="s">
        <v>2</v>
      </c>
    </row>
    <row r="58" spans="1:14" x14ac:dyDescent="0.2">
      <c r="A58" s="7" t="s">
        <v>60</v>
      </c>
      <c r="B58" s="6">
        <f>B9-B56</f>
        <v>42008</v>
      </c>
      <c r="C58" s="6">
        <f>C9-C56</f>
        <v>230110</v>
      </c>
      <c r="D58" s="6">
        <f>D9-D56</f>
        <v>235349</v>
      </c>
      <c r="E58" s="6">
        <f>E9-E56</f>
        <v>103691</v>
      </c>
      <c r="F58" s="6">
        <f>F9-F56</f>
        <v>-205053</v>
      </c>
      <c r="G58" s="6">
        <f>G9-G56</f>
        <v>474174</v>
      </c>
      <c r="I58" s="5">
        <f>I9-I56</f>
        <v>2.4606243289485907E-2</v>
      </c>
      <c r="J58" s="5">
        <f>J9-J56</f>
        <v>0.11545400905529518</v>
      </c>
      <c r="K58" s="5">
        <f>K9-K56</f>
        <v>0.11124514260567619</v>
      </c>
      <c r="L58" s="5">
        <f>L9-L56</f>
        <v>5.7071101243124089E-2</v>
      </c>
      <c r="M58" s="5">
        <f>M9-M56</f>
        <v>-0.14464513962760339</v>
      </c>
      <c r="N58" s="5">
        <f>N9-N56</f>
        <v>0.18171387577631187</v>
      </c>
    </row>
    <row r="59" spans="1:14" x14ac:dyDescent="0.2">
      <c r="A59" t="s">
        <v>61</v>
      </c>
      <c r="B59" s="1">
        <f>B58/B6</f>
        <v>2.4606243289485939E-2</v>
      </c>
      <c r="C59" s="1">
        <f>C58/C6</f>
        <v>0.1154540090552951</v>
      </c>
      <c r="D59" s="1">
        <f>D58/D6</f>
        <v>0.11124514260567625</v>
      </c>
      <c r="E59" s="1">
        <f>E58/E6</f>
        <v>5.707110124312418E-2</v>
      </c>
      <c r="F59" s="1">
        <f>F58/F6</f>
        <v>-0.14464513962760328</v>
      </c>
      <c r="G59" s="1">
        <f>G58/G6</f>
        <v>0.18171387577631182</v>
      </c>
    </row>
    <row r="60" spans="1:14" x14ac:dyDescent="0.2">
      <c r="A60" t="s">
        <v>2</v>
      </c>
    </row>
    <row r="61" spans="1:14" x14ac:dyDescent="0.2">
      <c r="A61" t="s">
        <v>62</v>
      </c>
      <c r="B61" s="2">
        <v>145239</v>
      </c>
      <c r="C61" s="2">
        <v>242095</v>
      </c>
      <c r="D61" s="2">
        <v>73916</v>
      </c>
      <c r="E61" s="2">
        <v>91581</v>
      </c>
      <c r="F61" s="2">
        <v>120720</v>
      </c>
      <c r="G61" s="2">
        <v>129756</v>
      </c>
      <c r="I61" s="1">
        <f>B61/B6</f>
        <v>8.5073942323406218E-2</v>
      </c>
      <c r="J61" s="1">
        <f>C61/C6</f>
        <v>0.1214672909575493</v>
      </c>
      <c r="K61" s="1">
        <f>D61/D6</f>
        <v>3.4938733374015464E-2</v>
      </c>
      <c r="L61" s="1">
        <f>E61/E6</f>
        <v>5.040580689690094E-2</v>
      </c>
      <c r="M61" s="1">
        <f>F61/F6</f>
        <v>8.5156331562299847E-2</v>
      </c>
      <c r="N61" s="1">
        <f>G61/G6</f>
        <v>4.9725344842254354E-2</v>
      </c>
    </row>
    <row r="62" spans="1:14" x14ac:dyDescent="0.2">
      <c r="A62" t="s">
        <v>63</v>
      </c>
      <c r="B62" s="2">
        <v>4338</v>
      </c>
      <c r="C62" s="2">
        <v>5303</v>
      </c>
      <c r="D62" s="2">
        <v>5303</v>
      </c>
      <c r="E62" s="2">
        <v>6042</v>
      </c>
      <c r="F62" s="2">
        <v>10860</v>
      </c>
      <c r="G62" s="2">
        <v>10860</v>
      </c>
      <c r="I62" s="1">
        <f>B62/B6</f>
        <v>2.5409894160586081E-3</v>
      </c>
      <c r="J62" s="1">
        <f>C62/C6</f>
        <v>2.6606953631751334E-3</v>
      </c>
      <c r="K62" s="1">
        <f>D62/D6</f>
        <v>2.5066305411873477E-3</v>
      </c>
      <c r="L62" s="1">
        <f>E62/E6</f>
        <v>3.3254920264145999E-3</v>
      </c>
      <c r="M62" s="1">
        <f>F62/F6</f>
        <v>7.6606839029703137E-3</v>
      </c>
      <c r="N62" s="1">
        <f>G62/G6</f>
        <v>4.1617901675982793E-3</v>
      </c>
    </row>
    <row r="63" spans="1:14" x14ac:dyDescent="0.2">
      <c r="A63" s="7" t="s">
        <v>64</v>
      </c>
      <c r="B63" s="6">
        <f t="shared" ref="B63:G63" si="27">SUM(B61:B62)</f>
        <v>149577</v>
      </c>
      <c r="C63" s="6">
        <f t="shared" si="27"/>
        <v>247398</v>
      </c>
      <c r="D63" s="6">
        <f t="shared" si="27"/>
        <v>79219</v>
      </c>
      <c r="E63" s="6">
        <f t="shared" si="27"/>
        <v>97623</v>
      </c>
      <c r="F63" s="6">
        <f t="shared" si="27"/>
        <v>131580</v>
      </c>
      <c r="G63" s="6">
        <f t="shared" si="27"/>
        <v>140616</v>
      </c>
      <c r="I63" s="5">
        <f t="shared" ref="I63:N63" si="28">I61+I62</f>
        <v>8.761493173946483E-2</v>
      </c>
      <c r="J63" s="5">
        <f t="shared" si="28"/>
        <v>0.12412798632072443</v>
      </c>
      <c r="K63" s="5">
        <f t="shared" si="28"/>
        <v>3.7445363915202812E-2</v>
      </c>
      <c r="L63" s="5">
        <f t="shared" si="28"/>
        <v>5.3731298923315539E-2</v>
      </c>
      <c r="M63" s="5">
        <f t="shared" si="28"/>
        <v>9.2817015465270158E-2</v>
      </c>
      <c r="N63" s="5">
        <f t="shared" si="28"/>
        <v>5.3887135009852635E-2</v>
      </c>
    </row>
    <row r="64" spans="1:14" x14ac:dyDescent="0.2">
      <c r="A64" t="s">
        <v>2</v>
      </c>
    </row>
    <row r="65" spans="1:14" x14ac:dyDescent="0.2">
      <c r="A65" s="7" t="s">
        <v>65</v>
      </c>
      <c r="B65" s="6">
        <f t="shared" ref="B65:G65" si="29">B58-B63</f>
        <v>-107569</v>
      </c>
      <c r="C65" s="6">
        <f t="shared" si="29"/>
        <v>-17288</v>
      </c>
      <c r="D65" s="6">
        <f t="shared" si="29"/>
        <v>156130</v>
      </c>
      <c r="E65" s="6">
        <f t="shared" si="29"/>
        <v>6068</v>
      </c>
      <c r="F65" s="6">
        <f t="shared" si="29"/>
        <v>-336633</v>
      </c>
      <c r="G65" s="6">
        <f t="shared" si="29"/>
        <v>333558</v>
      </c>
      <c r="I65" s="5">
        <f t="shared" ref="I65:N65" si="30">I58-I63</f>
        <v>-6.3008688449978922E-2</v>
      </c>
      <c r="J65" s="5">
        <f t="shared" si="30"/>
        <v>-8.6739772654292474E-3</v>
      </c>
      <c r="K65" s="5">
        <f t="shared" si="30"/>
        <v>7.3799778690473383E-2</v>
      </c>
      <c r="L65" s="5">
        <f t="shared" si="30"/>
        <v>3.3398023198085505E-3</v>
      </c>
      <c r="M65" s="5">
        <f t="shared" si="30"/>
        <v>-0.23746215509287355</v>
      </c>
      <c r="N65" s="5">
        <f t="shared" si="30"/>
        <v>0.12782674076645922</v>
      </c>
    </row>
    <row r="66" spans="1:14" x14ac:dyDescent="0.2">
      <c r="A66" t="s">
        <v>2</v>
      </c>
    </row>
    <row r="67" spans="1:14" x14ac:dyDescent="0.2">
      <c r="A67" t="s">
        <v>66</v>
      </c>
      <c r="B67" s="2">
        <v>114623</v>
      </c>
      <c r="C67" s="2">
        <v>82031</v>
      </c>
      <c r="D67" s="2">
        <v>112005</v>
      </c>
      <c r="E67" s="2">
        <v>149047</v>
      </c>
      <c r="F67" s="2">
        <v>66907</v>
      </c>
      <c r="G67" s="2">
        <v>149234</v>
      </c>
      <c r="I67" s="1">
        <f>B67/B6</f>
        <v>6.7140578570052054E-2</v>
      </c>
      <c r="J67" s="1">
        <f>C67/C6</f>
        <v>4.1157741153426242E-2</v>
      </c>
      <c r="K67" s="1">
        <f>D67/D6</f>
        <v>5.2942702954118216E-2</v>
      </c>
      <c r="L67" s="1">
        <f>E67/E6</f>
        <v>8.2034857673124281E-2</v>
      </c>
      <c r="M67" s="1">
        <f>F67/F6</f>
        <v>4.7196443636835617E-2</v>
      </c>
      <c r="N67" s="1">
        <f>G67/G6</f>
        <v>5.7189741608780993E-2</v>
      </c>
    </row>
    <row r="68" spans="1:14" x14ac:dyDescent="0.2">
      <c r="A68" t="s">
        <v>67</v>
      </c>
      <c r="B68" s="2">
        <v>272</v>
      </c>
      <c r="C68" s="2">
        <v>90</v>
      </c>
      <c r="D68" s="2">
        <v>48280</v>
      </c>
      <c r="E68" s="2">
        <v>61712</v>
      </c>
      <c r="F68" s="2">
        <v>91557</v>
      </c>
      <c r="G68" s="2">
        <v>64802</v>
      </c>
      <c r="I68" s="1">
        <f>B68/B6</f>
        <v>1.5932437094696666E-4</v>
      </c>
      <c r="J68" s="1">
        <f>C68/C6</f>
        <v>4.5156059341082781E-5</v>
      </c>
      <c r="K68" s="1">
        <f>D68/D6</f>
        <v>2.2821067797195012E-2</v>
      </c>
      <c r="L68" s="1">
        <f>E68/E6</f>
        <v>3.3966031766649751E-2</v>
      </c>
      <c r="M68" s="1">
        <f>F68/F6</f>
        <v>6.458464420849476E-2</v>
      </c>
      <c r="N68" s="1">
        <f>G68/G6</f>
        <v>2.4833547554392606E-2</v>
      </c>
    </row>
    <row r="69" spans="1:14" x14ac:dyDescent="0.2">
      <c r="A69" s="7" t="s">
        <v>64</v>
      </c>
      <c r="B69" s="6">
        <f t="shared" ref="B69:G69" si="31">B68-B67</f>
        <v>-114351</v>
      </c>
      <c r="C69" s="6">
        <f t="shared" si="31"/>
        <v>-81941</v>
      </c>
      <c r="D69" s="6">
        <f t="shared" si="31"/>
        <v>-63725</v>
      </c>
      <c r="E69" s="6">
        <f t="shared" si="31"/>
        <v>-87335</v>
      </c>
      <c r="F69" s="6">
        <f t="shared" si="31"/>
        <v>24650</v>
      </c>
      <c r="G69" s="6">
        <f t="shared" si="31"/>
        <v>-84432</v>
      </c>
      <c r="I69" s="5">
        <f t="shared" ref="I69:N69" si="32">I68-I67</f>
        <v>-6.6981254199105084E-2</v>
      </c>
      <c r="J69" s="5">
        <f t="shared" si="32"/>
        <v>-4.1112585094085156E-2</v>
      </c>
      <c r="K69" s="5">
        <f t="shared" si="32"/>
        <v>-3.0121635156923204E-2</v>
      </c>
      <c r="L69" s="5">
        <f t="shared" si="32"/>
        <v>-4.806882590647453E-2</v>
      </c>
      <c r="M69" s="5">
        <f t="shared" si="32"/>
        <v>1.7388200571659143E-2</v>
      </c>
      <c r="N69" s="5">
        <f t="shared" si="32"/>
        <v>-3.2356194054388387E-2</v>
      </c>
    </row>
    <row r="70" spans="1:14" x14ac:dyDescent="0.2">
      <c r="A70" t="s">
        <v>2</v>
      </c>
    </row>
    <row r="71" spans="1:14" x14ac:dyDescent="0.2">
      <c r="A71" s="7" t="s">
        <v>68</v>
      </c>
      <c r="B71" s="6">
        <f t="shared" ref="B71:G71" si="33">B69+B65</f>
        <v>-221920</v>
      </c>
      <c r="C71" s="6">
        <f t="shared" si="33"/>
        <v>-99229</v>
      </c>
      <c r="D71" s="6">
        <f t="shared" si="33"/>
        <v>92405</v>
      </c>
      <c r="E71" s="6">
        <f t="shared" si="33"/>
        <v>-81267</v>
      </c>
      <c r="F71" s="6">
        <f t="shared" si="33"/>
        <v>-311983</v>
      </c>
      <c r="G71" s="6">
        <f t="shared" si="33"/>
        <v>249126</v>
      </c>
      <c r="I71" s="5">
        <f t="shared" ref="I71:N71" si="34">I65+I69</f>
        <v>-0.12998994264908401</v>
      </c>
      <c r="J71" s="5">
        <f t="shared" si="34"/>
        <v>-4.9786562359514404E-2</v>
      </c>
      <c r="K71" s="5">
        <f t="shared" si="34"/>
        <v>4.3678143533550179E-2</v>
      </c>
      <c r="L71" s="5">
        <f t="shared" si="34"/>
        <v>-4.4729023586665979E-2</v>
      </c>
      <c r="M71" s="5">
        <f t="shared" si="34"/>
        <v>-0.22007395452121442</v>
      </c>
      <c r="N71" s="5">
        <f t="shared" si="34"/>
        <v>9.5470546712070836E-2</v>
      </c>
    </row>
    <row r="72" spans="1:14" x14ac:dyDescent="0.2">
      <c r="A72" t="s">
        <v>2</v>
      </c>
    </row>
    <row r="73" spans="1:14" x14ac:dyDescent="0.2">
      <c r="A73" t="s">
        <v>69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I73" s="1">
        <f>B73/B6</f>
        <v>0</v>
      </c>
      <c r="J73" s="1">
        <f>C73/C6</f>
        <v>0</v>
      </c>
      <c r="K73" s="1">
        <f>D73/D6</f>
        <v>0</v>
      </c>
      <c r="L73" s="1">
        <f>E73/E6</f>
        <v>0</v>
      </c>
      <c r="M73" s="1">
        <f>F73/F6</f>
        <v>0</v>
      </c>
      <c r="N73" s="1">
        <f>G73/G6</f>
        <v>0</v>
      </c>
    </row>
    <row r="74" spans="1:14" x14ac:dyDescent="0.2">
      <c r="A74" t="s">
        <v>2</v>
      </c>
    </row>
    <row r="75" spans="1:14" x14ac:dyDescent="0.2">
      <c r="A75" s="7" t="s">
        <v>70</v>
      </c>
      <c r="B75" s="8">
        <f t="shared" ref="B75:G75" si="35">B71-B73</f>
        <v>-221920</v>
      </c>
      <c r="C75" s="8">
        <f t="shared" si="35"/>
        <v>-99229</v>
      </c>
      <c r="D75" s="8">
        <f t="shared" si="35"/>
        <v>92405</v>
      </c>
      <c r="E75" s="8">
        <f t="shared" si="35"/>
        <v>-81267</v>
      </c>
      <c r="F75" s="8">
        <f t="shared" si="35"/>
        <v>-311983</v>
      </c>
      <c r="G75" s="8">
        <f t="shared" si="35"/>
        <v>249126</v>
      </c>
      <c r="I75" s="5">
        <f t="shared" ref="I75:N75" si="36">I71-I73</f>
        <v>-0.12998994264908401</v>
      </c>
      <c r="J75" s="5">
        <f t="shared" si="36"/>
        <v>-4.9786562359514404E-2</v>
      </c>
      <c r="K75" s="5">
        <f t="shared" si="36"/>
        <v>4.3678143533550179E-2</v>
      </c>
      <c r="L75" s="5">
        <f t="shared" si="36"/>
        <v>-4.4729023586665979E-2</v>
      </c>
      <c r="M75" s="5">
        <f t="shared" si="36"/>
        <v>-0.22007395452121442</v>
      </c>
      <c r="N75" s="5">
        <f t="shared" si="36"/>
        <v>9.5470546712070836E-2</v>
      </c>
    </row>
    <row r="76" spans="1:14" x14ac:dyDescent="0.2">
      <c r="A76" t="s">
        <v>71</v>
      </c>
      <c r="B76" s="1">
        <f>B75/B6</f>
        <v>-0.12998994264908398</v>
      </c>
      <c r="C76" s="1">
        <f>C75/C6</f>
        <v>-4.978656235951448E-2</v>
      </c>
      <c r="D76" s="1">
        <f>D75/D6</f>
        <v>4.3678143533550234E-2</v>
      </c>
      <c r="E76" s="1">
        <f>E75/E6</f>
        <v>-4.4729023586665889E-2</v>
      </c>
      <c r="F76" s="1">
        <f>F75/F6</f>
        <v>-0.22007395452121431</v>
      </c>
      <c r="G76" s="1">
        <f>G75/G6</f>
        <v>9.5470546712070795E-2</v>
      </c>
    </row>
    <row r="77" spans="1:14" x14ac:dyDescent="0.2">
      <c r="A77" t="s">
        <v>2</v>
      </c>
    </row>
    <row r="78" spans="1:14" x14ac:dyDescent="0.2">
      <c r="A78" t="s">
        <v>72</v>
      </c>
      <c r="B78" s="2">
        <v>-221920</v>
      </c>
      <c r="C78" s="2">
        <v>-99229</v>
      </c>
      <c r="D78" s="2">
        <v>92405</v>
      </c>
      <c r="E78" s="2">
        <v>-81267</v>
      </c>
      <c r="F78" s="2">
        <v>-311983</v>
      </c>
      <c r="G78" s="2">
        <v>249126</v>
      </c>
    </row>
    <row r="79" spans="1:14" x14ac:dyDescent="0.2">
      <c r="A79" t="s">
        <v>73</v>
      </c>
      <c r="B79" s="2">
        <f t="shared" ref="B79:G79" si="37">B75-B78</f>
        <v>0</v>
      </c>
      <c r="C79" s="2">
        <f t="shared" si="37"/>
        <v>0</v>
      </c>
      <c r="D79" s="2">
        <f t="shared" si="37"/>
        <v>0</v>
      </c>
      <c r="E79" s="2">
        <f t="shared" si="37"/>
        <v>0</v>
      </c>
      <c r="F79" s="2">
        <f t="shared" si="37"/>
        <v>0</v>
      </c>
      <c r="G79" s="2">
        <f t="shared" si="37"/>
        <v>0</v>
      </c>
    </row>
  </sheetData>
  <mergeCells count="2">
    <mergeCell ref="B4:G4"/>
    <mergeCell ref="I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9"/>
  <sheetViews>
    <sheetView workbookViewId="0"/>
  </sheetViews>
  <sheetFormatPr baseColWidth="10" defaultColWidth="8.83203125" defaultRowHeight="15" x14ac:dyDescent="0.2"/>
  <cols>
    <col min="1" max="1" width="35" customWidth="1"/>
    <col min="2" max="8" width="10" customWidth="1"/>
  </cols>
  <sheetData>
    <row r="1" spans="1:15" x14ac:dyDescent="0.2">
      <c r="A1" t="s">
        <v>119</v>
      </c>
    </row>
    <row r="2" spans="1:15" x14ac:dyDescent="0.2">
      <c r="A2" t="s">
        <v>74</v>
      </c>
    </row>
    <row r="3" spans="1:15" x14ac:dyDescent="0.2">
      <c r="A3" t="s">
        <v>1</v>
      </c>
    </row>
    <row r="4" spans="1:15" x14ac:dyDescent="0.2">
      <c r="A4" t="s">
        <v>2</v>
      </c>
      <c r="B4" s="19" t="s">
        <v>75</v>
      </c>
      <c r="C4" s="18" t="s">
        <v>2</v>
      </c>
      <c r="D4" s="18" t="s">
        <v>2</v>
      </c>
      <c r="E4" s="18" t="s">
        <v>2</v>
      </c>
      <c r="F4" s="18" t="s">
        <v>2</v>
      </c>
      <c r="G4" s="18" t="s">
        <v>2</v>
      </c>
      <c r="H4" t="s">
        <v>2</v>
      </c>
      <c r="I4" s="19" t="s">
        <v>4</v>
      </c>
      <c r="J4" s="18" t="s">
        <v>2</v>
      </c>
      <c r="K4" s="18" t="s">
        <v>2</v>
      </c>
      <c r="L4" s="18" t="s">
        <v>2</v>
      </c>
      <c r="M4" s="18" t="s">
        <v>2</v>
      </c>
      <c r="N4" s="18" t="s">
        <v>2</v>
      </c>
      <c r="O4" t="s">
        <v>2</v>
      </c>
    </row>
    <row r="5" spans="1:15" x14ac:dyDescent="0.2">
      <c r="A5" t="s">
        <v>2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t="s">
        <v>2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10</v>
      </c>
    </row>
    <row r="6" spans="1:15" x14ac:dyDescent="0.2">
      <c r="A6" s="14" t="s">
        <v>76</v>
      </c>
    </row>
    <row r="7" spans="1:15" x14ac:dyDescent="0.2">
      <c r="A7" t="s">
        <v>77</v>
      </c>
      <c r="B7" s="2">
        <v>9431</v>
      </c>
      <c r="C7" s="2">
        <v>78486</v>
      </c>
      <c r="D7" s="2">
        <v>19487</v>
      </c>
      <c r="E7" s="2">
        <v>114069</v>
      </c>
      <c r="F7" s="2">
        <v>426972</v>
      </c>
      <c r="G7" s="2">
        <v>597921</v>
      </c>
      <c r="I7" s="1">
        <f t="shared" ref="I7:N7" si="0">B7/B31</f>
        <v>2.9813556996654785E-3</v>
      </c>
      <c r="J7" s="1">
        <f t="shared" si="0"/>
        <v>2.4127207802747488E-2</v>
      </c>
      <c r="K7" s="1">
        <f t="shared" si="0"/>
        <v>5.9015748031496064E-3</v>
      </c>
      <c r="L7" s="1">
        <f t="shared" si="0"/>
        <v>3.1137654918493258E-2</v>
      </c>
      <c r="M7" s="1">
        <f t="shared" si="0"/>
        <v>0.10389439743746036</v>
      </c>
      <c r="N7" s="1">
        <f t="shared" si="0"/>
        <v>0.12265332973940314</v>
      </c>
    </row>
    <row r="8" spans="1:15" x14ac:dyDescent="0.2">
      <c r="A8" t="s">
        <v>78</v>
      </c>
      <c r="B8" s="2">
        <v>625894</v>
      </c>
      <c r="C8" s="2">
        <v>764241</v>
      </c>
      <c r="D8" s="2">
        <v>718302</v>
      </c>
      <c r="E8" s="2">
        <v>710646</v>
      </c>
      <c r="F8" s="2">
        <v>897266</v>
      </c>
      <c r="G8" s="2">
        <v>911883</v>
      </c>
      <c r="I8" s="1">
        <f t="shared" ref="I8:N8" si="1">B8/B31</f>
        <v>0.1978594681673656</v>
      </c>
      <c r="J8" s="1">
        <f t="shared" si="1"/>
        <v>0.23493363680630358</v>
      </c>
      <c r="K8" s="1">
        <f t="shared" si="1"/>
        <v>0.21753543307086615</v>
      </c>
      <c r="L8" s="1">
        <f t="shared" si="1"/>
        <v>0.19398653374017097</v>
      </c>
      <c r="M8" s="1">
        <f t="shared" si="1"/>
        <v>0.21833026617932863</v>
      </c>
      <c r="N8" s="1">
        <f t="shared" si="1"/>
        <v>0.18705729733987625</v>
      </c>
    </row>
    <row r="9" spans="1:15" x14ac:dyDescent="0.2">
      <c r="A9" t="s">
        <v>79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I9" s="1">
        <f t="shared" ref="I9:N9" si="2">B9/B31</f>
        <v>0</v>
      </c>
      <c r="J9" s="1">
        <f t="shared" si="2"/>
        <v>0</v>
      </c>
      <c r="K9" s="1">
        <f t="shared" si="2"/>
        <v>0</v>
      </c>
      <c r="L9" s="1">
        <f t="shared" si="2"/>
        <v>0</v>
      </c>
      <c r="M9" s="1">
        <f t="shared" si="2"/>
        <v>0</v>
      </c>
      <c r="N9" s="1">
        <f t="shared" si="2"/>
        <v>0</v>
      </c>
    </row>
    <row r="10" spans="1:15" x14ac:dyDescent="0.2">
      <c r="A10" t="s">
        <v>80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I10" s="1">
        <f t="shared" ref="I10:N10" si="3">B10/B31</f>
        <v>0</v>
      </c>
      <c r="J10" s="1">
        <f t="shared" si="3"/>
        <v>0</v>
      </c>
      <c r="K10" s="1">
        <f t="shared" si="3"/>
        <v>0</v>
      </c>
      <c r="L10" s="1">
        <f t="shared" si="3"/>
        <v>0</v>
      </c>
      <c r="M10" s="1">
        <f t="shared" si="3"/>
        <v>0</v>
      </c>
      <c r="N10" s="1">
        <f t="shared" si="3"/>
        <v>0</v>
      </c>
    </row>
    <row r="11" spans="1:15" x14ac:dyDescent="0.2">
      <c r="A11" t="s">
        <v>81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I11" s="1">
        <f t="shared" ref="I11:N11" si="4">B11/B31</f>
        <v>0</v>
      </c>
      <c r="J11" s="1">
        <f t="shared" si="4"/>
        <v>0</v>
      </c>
      <c r="K11" s="1">
        <f t="shared" si="4"/>
        <v>0</v>
      </c>
      <c r="L11" s="1">
        <f t="shared" si="4"/>
        <v>0</v>
      </c>
      <c r="M11" s="1">
        <f t="shared" si="4"/>
        <v>0</v>
      </c>
      <c r="N11" s="1">
        <f t="shared" si="4"/>
        <v>0</v>
      </c>
    </row>
    <row r="12" spans="1:15" x14ac:dyDescent="0.2">
      <c r="B12" s="2"/>
      <c r="C12" s="2"/>
      <c r="D12" s="2"/>
      <c r="E12" s="2"/>
      <c r="F12" s="2"/>
      <c r="G12" s="2"/>
      <c r="I12" s="1"/>
      <c r="J12" s="1"/>
      <c r="K12" s="1"/>
      <c r="L12" s="1"/>
      <c r="M12" s="1"/>
      <c r="N12" s="1"/>
    </row>
    <row r="13" spans="1:15" x14ac:dyDescent="0.2">
      <c r="A13" t="s">
        <v>82</v>
      </c>
      <c r="B13" s="2">
        <v>475324</v>
      </c>
      <c r="C13" s="2">
        <v>480825</v>
      </c>
      <c r="D13" s="2">
        <v>670711</v>
      </c>
      <c r="E13" s="2">
        <v>881319</v>
      </c>
      <c r="F13" s="2">
        <v>941488</v>
      </c>
      <c r="G13" s="2">
        <v>1031235</v>
      </c>
      <c r="I13" s="1">
        <f t="shared" ref="I13:N13" si="5">B13/B31</f>
        <v>0.15026083305988697</v>
      </c>
      <c r="J13" s="1">
        <f t="shared" si="5"/>
        <v>0.14780935060719186</v>
      </c>
      <c r="K13" s="1">
        <f t="shared" si="5"/>
        <v>0.20312265293761356</v>
      </c>
      <c r="L13" s="1">
        <f t="shared" si="5"/>
        <v>0.24057550162718672</v>
      </c>
      <c r="M13" s="1">
        <f t="shared" si="5"/>
        <v>0.22909073300965796</v>
      </c>
      <c r="N13" s="1">
        <f t="shared" si="5"/>
        <v>0.21154033140467285</v>
      </c>
    </row>
    <row r="14" spans="1:15" x14ac:dyDescent="0.2">
      <c r="A14" s="14" t="s">
        <v>83</v>
      </c>
      <c r="B14" s="12">
        <f t="shared" ref="B14:G14" si="6">SUM(B7:B13)</f>
        <v>1110649</v>
      </c>
      <c r="C14" s="12">
        <f t="shared" si="6"/>
        <v>1323552</v>
      </c>
      <c r="D14" s="12">
        <f t="shared" si="6"/>
        <v>1408500</v>
      </c>
      <c r="E14" s="12">
        <f t="shared" si="6"/>
        <v>1706034</v>
      </c>
      <c r="F14" s="12">
        <f t="shared" si="6"/>
        <v>2265726</v>
      </c>
      <c r="G14" s="12">
        <f t="shared" si="6"/>
        <v>2541039</v>
      </c>
      <c r="I14" s="11">
        <f t="shared" ref="I14:N14" si="7">SUM(I7:I13)</f>
        <v>0.35110165692691808</v>
      </c>
      <c r="J14" s="11">
        <f t="shared" si="7"/>
        <v>0.4068701952162429</v>
      </c>
      <c r="K14" s="11">
        <f t="shared" si="7"/>
        <v>0.42655966081162933</v>
      </c>
      <c r="L14" s="11">
        <f t="shared" si="7"/>
        <v>0.46569969028585095</v>
      </c>
      <c r="M14" s="11">
        <f t="shared" si="7"/>
        <v>0.55131539662644691</v>
      </c>
      <c r="N14" s="11">
        <f t="shared" si="7"/>
        <v>0.5212509584839522</v>
      </c>
    </row>
    <row r="15" spans="1:15" x14ac:dyDescent="0.2">
      <c r="A15" t="s">
        <v>2</v>
      </c>
    </row>
    <row r="16" spans="1:15" x14ac:dyDescent="0.2">
      <c r="A16" t="s">
        <v>84</v>
      </c>
      <c r="B16" s="2">
        <v>537363</v>
      </c>
      <c r="C16" s="2">
        <v>620646</v>
      </c>
      <c r="D16" s="2">
        <v>581337</v>
      </c>
      <c r="E16" s="2">
        <v>593372</v>
      </c>
      <c r="F16" s="2">
        <v>523017</v>
      </c>
      <c r="G16" s="2">
        <v>635264</v>
      </c>
      <c r="I16" s="1">
        <f t="shared" ref="I16:N16" si="8">B16/B31</f>
        <v>0.16987278579570997</v>
      </c>
      <c r="J16" s="1">
        <f t="shared" si="8"/>
        <v>0.19079141520709447</v>
      </c>
      <c r="K16" s="1">
        <f t="shared" si="8"/>
        <v>0.17605602665051484</v>
      </c>
      <c r="L16" s="1">
        <f t="shared" si="8"/>
        <v>0.16197400322871405</v>
      </c>
      <c r="M16" s="1">
        <f t="shared" si="8"/>
        <v>0.12726486997870634</v>
      </c>
      <c r="N16" s="1">
        <f t="shared" si="8"/>
        <v>0.13031361143624692</v>
      </c>
    </row>
    <row r="17" spans="1:14" x14ac:dyDescent="0.2">
      <c r="A17" t="s">
        <v>85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I17" s="1">
        <f t="shared" ref="I17:N17" si="9">B17/B31</f>
        <v>0</v>
      </c>
      <c r="J17" s="1">
        <f t="shared" si="9"/>
        <v>0</v>
      </c>
      <c r="K17" s="1">
        <f t="shared" si="9"/>
        <v>0</v>
      </c>
      <c r="L17" s="1">
        <f t="shared" si="9"/>
        <v>0</v>
      </c>
      <c r="M17" s="1">
        <f t="shared" si="9"/>
        <v>0</v>
      </c>
      <c r="N17" s="1">
        <f t="shared" si="9"/>
        <v>0</v>
      </c>
    </row>
    <row r="18" spans="1:14" x14ac:dyDescent="0.2">
      <c r="A18" t="s">
        <v>86</v>
      </c>
      <c r="B18" s="2">
        <v>952368</v>
      </c>
      <c r="C18" s="2">
        <v>909132</v>
      </c>
      <c r="D18" s="2">
        <v>860468</v>
      </c>
      <c r="E18" s="2">
        <v>888871</v>
      </c>
      <c r="F18" s="2">
        <v>884686</v>
      </c>
      <c r="G18" s="2">
        <v>1174199</v>
      </c>
      <c r="I18" s="1">
        <f t="shared" ref="I18:N18" si="10">B18/B31</f>
        <v>0.30106539762262885</v>
      </c>
      <c r="J18" s="1">
        <f t="shared" si="10"/>
        <v>0.27947425890129995</v>
      </c>
      <c r="K18" s="1">
        <f t="shared" si="10"/>
        <v>0.2605899454875833</v>
      </c>
      <c r="L18" s="1">
        <f t="shared" si="10"/>
        <v>0.24263698695575506</v>
      </c>
      <c r="M18" s="1">
        <f t="shared" si="10"/>
        <v>0.21526919538367165</v>
      </c>
      <c r="N18" s="1">
        <f t="shared" si="10"/>
        <v>0.24086696591469012</v>
      </c>
    </row>
    <row r="19" spans="1:14" x14ac:dyDescent="0.2">
      <c r="A19" t="s">
        <v>87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I19" s="1">
        <f t="shared" ref="I19:N19" si="11">B19/B31</f>
        <v>0</v>
      </c>
      <c r="J19" s="1">
        <f t="shared" si="11"/>
        <v>0</v>
      </c>
      <c r="K19" s="1">
        <f t="shared" si="11"/>
        <v>0</v>
      </c>
      <c r="L19" s="1">
        <f t="shared" si="11"/>
        <v>0</v>
      </c>
      <c r="M19" s="1">
        <f t="shared" si="11"/>
        <v>0</v>
      </c>
      <c r="N19" s="1">
        <f t="shared" si="11"/>
        <v>0</v>
      </c>
    </row>
    <row r="20" spans="1:14" x14ac:dyDescent="0.2">
      <c r="A20" t="s">
        <v>88</v>
      </c>
      <c r="B20" s="2">
        <v>253537</v>
      </c>
      <c r="C20" s="2">
        <v>253537</v>
      </c>
      <c r="D20" s="2">
        <v>253537</v>
      </c>
      <c r="E20" s="2">
        <v>253537</v>
      </c>
      <c r="F20" s="2">
        <v>253537</v>
      </c>
      <c r="G20" s="2">
        <v>253537</v>
      </c>
      <c r="I20" s="1">
        <f t="shared" ref="I20:N20" si="12">B20/B31</f>
        <v>8.0148868627514205E-2</v>
      </c>
      <c r="J20" s="1">
        <f t="shared" si="12"/>
        <v>7.7939248842917072E-2</v>
      </c>
      <c r="K20" s="1">
        <f t="shared" si="12"/>
        <v>7.6782858873410048E-2</v>
      </c>
      <c r="L20" s="1">
        <f t="shared" si="12"/>
        <v>6.9208528303658534E-2</v>
      </c>
      <c r="M20" s="1">
        <f t="shared" si="12"/>
        <v>6.1692742950594855E-2</v>
      </c>
      <c r="N20" s="1">
        <f t="shared" si="12"/>
        <v>5.2008805949513487E-2</v>
      </c>
    </row>
    <row r="21" spans="1:14" x14ac:dyDescent="0.2">
      <c r="A21" t="s">
        <v>89</v>
      </c>
      <c r="B21" s="2">
        <v>73792</v>
      </c>
      <c r="C21" s="2">
        <v>68491</v>
      </c>
      <c r="D21" s="2">
        <v>63187</v>
      </c>
      <c r="E21" s="2">
        <v>140492</v>
      </c>
      <c r="F21" s="2">
        <v>129635</v>
      </c>
      <c r="G21" s="2">
        <v>118775</v>
      </c>
      <c r="I21" s="1">
        <f t="shared" ref="I21:N21" si="13">B21/B31</f>
        <v>2.3327345964342595E-2</v>
      </c>
      <c r="J21" s="1">
        <f t="shared" si="13"/>
        <v>2.1054666942104047E-2</v>
      </c>
      <c r="K21" s="1">
        <f t="shared" si="13"/>
        <v>1.9135978195033314E-2</v>
      </c>
      <c r="L21" s="1">
        <f t="shared" si="13"/>
        <v>3.8350396819547425E-2</v>
      </c>
      <c r="M21" s="1">
        <f t="shared" si="13"/>
        <v>3.1543872225357102E-2</v>
      </c>
      <c r="N21" s="1">
        <f t="shared" si="13"/>
        <v>2.4364672322593799E-2</v>
      </c>
    </row>
    <row r="22" spans="1:14" x14ac:dyDescent="0.2">
      <c r="A22" t="s">
        <v>90</v>
      </c>
      <c r="B22" s="2">
        <v>35716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I22" s="1">
        <f t="shared" ref="I22:N22" si="14">B22/B31</f>
        <v>1.1290647881375489E-2</v>
      </c>
      <c r="J22" s="1">
        <f t="shared" si="14"/>
        <v>0</v>
      </c>
      <c r="K22" s="1">
        <f t="shared" si="14"/>
        <v>0</v>
      </c>
      <c r="L22" s="1">
        <f t="shared" si="14"/>
        <v>0</v>
      </c>
      <c r="M22" s="1">
        <f t="shared" si="14"/>
        <v>0</v>
      </c>
      <c r="N22" s="1">
        <f t="shared" si="14"/>
        <v>0</v>
      </c>
    </row>
    <row r="23" spans="1:14" x14ac:dyDescent="0.2">
      <c r="B23" s="2"/>
      <c r="C23" s="2"/>
      <c r="D23" s="2"/>
      <c r="E23" s="2"/>
      <c r="F23" s="2"/>
      <c r="G23" s="2"/>
      <c r="I23" s="1"/>
      <c r="J23" s="1"/>
      <c r="K23" s="1"/>
      <c r="L23" s="1"/>
      <c r="M23" s="1"/>
      <c r="N23" s="1"/>
    </row>
    <row r="24" spans="1:14" x14ac:dyDescent="0.2">
      <c r="A24" t="s">
        <v>91</v>
      </c>
      <c r="B24" s="2">
        <v>22841</v>
      </c>
      <c r="C24" s="2">
        <v>22841</v>
      </c>
      <c r="D24" s="2">
        <v>22841</v>
      </c>
      <c r="E24" s="2">
        <v>0</v>
      </c>
      <c r="F24" s="2">
        <v>0</v>
      </c>
      <c r="G24" s="2">
        <v>0</v>
      </c>
      <c r="I24" s="1">
        <f t="shared" ref="I24:N24" si="15">B24/B31</f>
        <v>7.2205646841330927E-3</v>
      </c>
      <c r="J24" s="1">
        <f t="shared" si="15"/>
        <v>7.021501330460915E-3</v>
      </c>
      <c r="K24" s="1">
        <f t="shared" si="15"/>
        <v>6.9173228346456695E-3</v>
      </c>
      <c r="L24" s="1">
        <f t="shared" si="15"/>
        <v>0</v>
      </c>
      <c r="M24" s="1">
        <f t="shared" si="15"/>
        <v>0</v>
      </c>
      <c r="N24" s="1">
        <f t="shared" si="15"/>
        <v>0</v>
      </c>
    </row>
    <row r="25" spans="1:14" x14ac:dyDescent="0.2">
      <c r="A25" t="s">
        <v>92</v>
      </c>
      <c r="B25" s="2">
        <v>2157</v>
      </c>
      <c r="C25" s="2">
        <v>2953</v>
      </c>
      <c r="D25" s="2">
        <v>2953</v>
      </c>
      <c r="E25" s="2">
        <v>0</v>
      </c>
      <c r="F25" s="2">
        <v>0</v>
      </c>
      <c r="G25" s="2">
        <v>0</v>
      </c>
      <c r="I25" s="1">
        <f t="shared" ref="I25:N25" si="16">B25/B31</f>
        <v>6.8187723933606594E-4</v>
      </c>
      <c r="J25" s="1">
        <f t="shared" si="16"/>
        <v>9.0777520374988316E-4</v>
      </c>
      <c r="K25" s="1">
        <f t="shared" si="16"/>
        <v>8.943064809206542E-4</v>
      </c>
      <c r="L25" s="1">
        <f t="shared" si="16"/>
        <v>0</v>
      </c>
      <c r="M25" s="1">
        <f t="shared" si="16"/>
        <v>0</v>
      </c>
      <c r="N25" s="1">
        <f t="shared" si="16"/>
        <v>0</v>
      </c>
    </row>
    <row r="26" spans="1:14" x14ac:dyDescent="0.2">
      <c r="A26" t="s">
        <v>93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99000</v>
      </c>
      <c r="I26" s="1">
        <f t="shared" ref="I26:N26" si="17">B26/B31</f>
        <v>0</v>
      </c>
      <c r="J26" s="1">
        <f t="shared" si="17"/>
        <v>0</v>
      </c>
      <c r="K26" s="1">
        <f t="shared" si="17"/>
        <v>0</v>
      </c>
      <c r="L26" s="1">
        <f t="shared" si="17"/>
        <v>0</v>
      </c>
      <c r="M26" s="1">
        <f t="shared" si="17"/>
        <v>0</v>
      </c>
      <c r="N26" s="1">
        <f t="shared" si="17"/>
        <v>2.0308167206371595E-2</v>
      </c>
    </row>
    <row r="27" spans="1:14" x14ac:dyDescent="0.2">
      <c r="A27" t="s">
        <v>94</v>
      </c>
      <c r="B27" s="2">
        <v>12590</v>
      </c>
      <c r="C27" s="2">
        <v>12590</v>
      </c>
      <c r="D27" s="2">
        <v>12590</v>
      </c>
      <c r="E27" s="2">
        <v>12590</v>
      </c>
      <c r="F27" s="2">
        <v>12590</v>
      </c>
      <c r="G27" s="2">
        <v>12590</v>
      </c>
      <c r="I27" s="1">
        <f t="shared" ref="I27:N27" si="18">B27/B31</f>
        <v>3.9799881517112055E-3</v>
      </c>
      <c r="J27" s="1">
        <f t="shared" si="18"/>
        <v>3.8702640755878866E-3</v>
      </c>
      <c r="K27" s="1">
        <f t="shared" si="18"/>
        <v>3.812840702604482E-3</v>
      </c>
      <c r="L27" s="1">
        <f t="shared" si="18"/>
        <v>3.4367187879601833E-3</v>
      </c>
      <c r="M27" s="1">
        <f t="shared" si="18"/>
        <v>3.0635040792783268E-3</v>
      </c>
      <c r="N27" s="1">
        <f t="shared" si="18"/>
        <v>2.58262449624463E-3</v>
      </c>
    </row>
    <row r="28" spans="1:14" x14ac:dyDescent="0.2">
      <c r="A28" t="s">
        <v>95</v>
      </c>
      <c r="B28" s="2">
        <v>161090</v>
      </c>
      <c r="C28" s="2">
        <v>38043</v>
      </c>
      <c r="D28" s="2">
        <v>38043</v>
      </c>
      <c r="E28" s="2">
        <v>38043</v>
      </c>
      <c r="F28" s="2">
        <v>38043</v>
      </c>
      <c r="G28" s="2">
        <v>38043</v>
      </c>
      <c r="I28" s="1">
        <f t="shared" ref="I28:N28" si="19">B28/B31</f>
        <v>5.0924248717963305E-2</v>
      </c>
      <c r="J28" s="1">
        <f t="shared" si="19"/>
        <v>1.1694714553422556E-2</v>
      </c>
      <c r="K28" s="1">
        <f t="shared" si="19"/>
        <v>1.1521199273167778E-2</v>
      </c>
      <c r="L28" s="1">
        <f t="shared" si="19"/>
        <v>1.0384677748242196E-2</v>
      </c>
      <c r="M28" s="1">
        <f t="shared" si="19"/>
        <v>9.256940880697808E-3</v>
      </c>
      <c r="N28" s="1">
        <f t="shared" si="19"/>
        <v>7.8038747983029755E-3</v>
      </c>
    </row>
    <row r="29" spans="1:14" x14ac:dyDescent="0.2">
      <c r="A29" t="s">
        <v>96</v>
      </c>
      <c r="B29" s="2">
        <v>0</v>
      </c>
      <c r="C29" s="2">
        <v>0</v>
      </c>
      <c r="D29" s="2">
        <v>53605</v>
      </c>
      <c r="E29" s="2">
        <v>30439</v>
      </c>
      <c r="F29" s="2">
        <v>2439</v>
      </c>
      <c r="G29" s="2">
        <v>2439</v>
      </c>
      <c r="I29" s="1">
        <f t="shared" ref="I29:N29" si="20">B29/B31</f>
        <v>0</v>
      </c>
      <c r="J29" s="1">
        <f t="shared" si="20"/>
        <v>0</v>
      </c>
      <c r="K29" s="1">
        <f t="shared" si="20"/>
        <v>1.6234100545124166E-2</v>
      </c>
      <c r="L29" s="1">
        <f t="shared" si="20"/>
        <v>8.3089978702716449E-3</v>
      </c>
      <c r="M29" s="1">
        <f t="shared" si="20"/>
        <v>5.9347787524700868E-4</v>
      </c>
      <c r="N29" s="1">
        <f t="shared" si="20"/>
        <v>5.0031939208424565E-4</v>
      </c>
    </row>
    <row r="30" spans="1:14" x14ac:dyDescent="0.2">
      <c r="A30" t="s">
        <v>97</v>
      </c>
      <c r="B30" s="2">
        <v>1223</v>
      </c>
      <c r="C30" s="2">
        <v>1223</v>
      </c>
      <c r="D30" s="2">
        <v>4939</v>
      </c>
      <c r="E30" s="2">
        <v>0</v>
      </c>
      <c r="F30" s="2">
        <v>0</v>
      </c>
      <c r="G30" s="2">
        <v>0</v>
      </c>
      <c r="I30" s="1">
        <f t="shared" ref="I30:N30" si="21">B30/B31</f>
        <v>3.8661838836718062E-4</v>
      </c>
      <c r="J30" s="1">
        <f t="shared" si="21"/>
        <v>3.7595972712025299E-4</v>
      </c>
      <c r="K30" s="1">
        <f t="shared" si="21"/>
        <v>1.4957601453664446E-3</v>
      </c>
      <c r="L30" s="1">
        <f t="shared" si="21"/>
        <v>0</v>
      </c>
      <c r="M30" s="1">
        <f t="shared" si="21"/>
        <v>0</v>
      </c>
      <c r="N30" s="1">
        <f t="shared" si="21"/>
        <v>0</v>
      </c>
    </row>
    <row r="31" spans="1:14" x14ac:dyDescent="0.2">
      <c r="A31" s="14" t="s">
        <v>98</v>
      </c>
      <c r="B31" s="16">
        <f t="shared" ref="B31:G31" si="22">SUM(B14:B30)</f>
        <v>3163326</v>
      </c>
      <c r="C31" s="16">
        <f t="shared" si="22"/>
        <v>3253008</v>
      </c>
      <c r="D31" s="16">
        <f t="shared" si="22"/>
        <v>3302000</v>
      </c>
      <c r="E31" s="16">
        <f t="shared" si="22"/>
        <v>3663378</v>
      </c>
      <c r="F31" s="16">
        <f t="shared" si="22"/>
        <v>4109673</v>
      </c>
      <c r="G31" s="16">
        <f t="shared" si="22"/>
        <v>4874886</v>
      </c>
      <c r="I31" s="15">
        <f t="shared" ref="I31:N31" si="23">SUM(I14:I30)</f>
        <v>1.0000000000000002</v>
      </c>
      <c r="J31" s="15">
        <f t="shared" si="23"/>
        <v>0.99999999999999978</v>
      </c>
      <c r="K31" s="15">
        <f t="shared" si="23"/>
        <v>1</v>
      </c>
      <c r="L31" s="15">
        <f t="shared" si="23"/>
        <v>1</v>
      </c>
      <c r="M31" s="15">
        <f t="shared" si="23"/>
        <v>1.0000000000000002</v>
      </c>
      <c r="N31" s="15">
        <f t="shared" si="23"/>
        <v>1</v>
      </c>
    </row>
    <row r="32" spans="1:14" x14ac:dyDescent="0.2">
      <c r="A32" t="s">
        <v>2</v>
      </c>
      <c r="B32" s="13" t="s">
        <v>2</v>
      </c>
      <c r="C32" s="13" t="s">
        <v>2</v>
      </c>
      <c r="D32" s="13" t="s">
        <v>2</v>
      </c>
      <c r="E32" s="13" t="s">
        <v>2</v>
      </c>
      <c r="F32" s="13" t="s">
        <v>2</v>
      </c>
      <c r="G32" s="13" t="s">
        <v>2</v>
      </c>
    </row>
    <row r="33" spans="1:14" x14ac:dyDescent="0.2">
      <c r="A33" s="14" t="s">
        <v>99</v>
      </c>
    </row>
    <row r="34" spans="1:14" x14ac:dyDescent="0.2">
      <c r="A34" t="s">
        <v>2</v>
      </c>
    </row>
    <row r="35" spans="1:14" x14ac:dyDescent="0.2">
      <c r="A35" t="s">
        <v>100</v>
      </c>
      <c r="B35" s="2">
        <v>58790</v>
      </c>
      <c r="C35" s="2">
        <v>56787</v>
      </c>
      <c r="D35" s="2">
        <v>60561</v>
      </c>
      <c r="E35" s="2">
        <v>39228</v>
      </c>
      <c r="F35" s="2">
        <v>46992</v>
      </c>
      <c r="G35" s="2">
        <v>31348</v>
      </c>
      <c r="I35" s="1">
        <f t="shared" ref="I35:N35" si="24">B35/B31</f>
        <v>1.8584869216767413E-2</v>
      </c>
      <c r="J35" s="1">
        <f t="shared" si="24"/>
        <v>1.745676616842012E-2</v>
      </c>
      <c r="K35" s="1">
        <f t="shared" si="24"/>
        <v>1.8340702604482131E-2</v>
      </c>
      <c r="L35" s="1">
        <f t="shared" si="24"/>
        <v>1.0708149691350442E-2</v>
      </c>
      <c r="M35" s="1">
        <f t="shared" si="24"/>
        <v>1.1434486393442982E-2</v>
      </c>
      <c r="N35" s="1">
        <f t="shared" si="24"/>
        <v>6.4305093493468362E-3</v>
      </c>
    </row>
    <row r="36" spans="1:14" x14ac:dyDescent="0.2">
      <c r="A36" t="s">
        <v>101</v>
      </c>
      <c r="B36" s="2">
        <v>40966</v>
      </c>
      <c r="C36" s="2">
        <v>41617</v>
      </c>
      <c r="D36" s="2">
        <v>37277</v>
      </c>
      <c r="E36" s="2">
        <v>44445</v>
      </c>
      <c r="F36" s="2">
        <v>47479</v>
      </c>
      <c r="G36" s="2">
        <v>48833</v>
      </c>
      <c r="I36" s="1">
        <f t="shared" ref="I36:N36" si="25">B36/B31</f>
        <v>1.2950293456950058E-2</v>
      </c>
      <c r="J36" s="1">
        <f t="shared" si="25"/>
        <v>1.2793389994737179E-2</v>
      </c>
      <c r="K36" s="1">
        <f t="shared" si="25"/>
        <v>1.1289218655360388E-2</v>
      </c>
      <c r="L36" s="1">
        <f t="shared" si="25"/>
        <v>1.213224515733839E-2</v>
      </c>
      <c r="M36" s="1">
        <f t="shared" si="25"/>
        <v>1.1552987305802676E-2</v>
      </c>
      <c r="N36" s="1">
        <f t="shared" si="25"/>
        <v>1.0017259890795395E-2</v>
      </c>
    </row>
    <row r="37" spans="1:14" x14ac:dyDescent="0.2">
      <c r="B37" s="2"/>
      <c r="C37" s="2"/>
      <c r="D37" s="2"/>
      <c r="E37" s="2"/>
      <c r="F37" s="2"/>
      <c r="G37" s="2"/>
      <c r="I37" s="1"/>
      <c r="J37" s="1"/>
      <c r="K37" s="1"/>
      <c r="L37" s="1"/>
      <c r="M37" s="1"/>
      <c r="N37" s="1"/>
    </row>
    <row r="38" spans="1:14" x14ac:dyDescent="0.2">
      <c r="A38" t="s">
        <v>102</v>
      </c>
      <c r="B38" s="2">
        <v>4438</v>
      </c>
      <c r="C38" s="2">
        <v>9734</v>
      </c>
      <c r="D38" s="2">
        <v>11673</v>
      </c>
      <c r="E38" s="2">
        <v>0</v>
      </c>
      <c r="F38" s="2">
        <v>0</v>
      </c>
      <c r="G38" s="2">
        <v>0</v>
      </c>
      <c r="I38" s="1">
        <f t="shared" ref="I38:N38" si="26">B38/B31</f>
        <v>1.4029537265523692E-3</v>
      </c>
      <c r="J38" s="1">
        <f t="shared" si="26"/>
        <v>2.9923074274640577E-3</v>
      </c>
      <c r="K38" s="1">
        <f t="shared" si="26"/>
        <v>3.5351302241066022E-3</v>
      </c>
      <c r="L38" s="1">
        <f t="shared" si="26"/>
        <v>0</v>
      </c>
      <c r="M38" s="1">
        <f t="shared" si="26"/>
        <v>0</v>
      </c>
      <c r="N38" s="1">
        <f t="shared" si="26"/>
        <v>0</v>
      </c>
    </row>
    <row r="39" spans="1:14" x14ac:dyDescent="0.2">
      <c r="A39" t="s">
        <v>103</v>
      </c>
      <c r="B39" s="2">
        <v>18633</v>
      </c>
      <c r="C39" s="2">
        <v>24144</v>
      </c>
      <c r="D39" s="2">
        <v>54193</v>
      </c>
      <c r="E39" s="2">
        <v>30421</v>
      </c>
      <c r="F39" s="2">
        <v>14115</v>
      </c>
      <c r="G39" s="2">
        <v>14263</v>
      </c>
      <c r="I39" s="1">
        <f t="shared" ref="I39:N39" si="27">B39/B31</f>
        <v>5.8903192399392288E-3</v>
      </c>
      <c r="J39" s="1">
        <f t="shared" si="27"/>
        <v>7.4220536807779137E-3</v>
      </c>
      <c r="K39" s="1">
        <f t="shared" si="27"/>
        <v>1.6412174439733494E-2</v>
      </c>
      <c r="L39" s="1">
        <f t="shared" si="27"/>
        <v>8.3040843724016475E-3</v>
      </c>
      <c r="M39" s="1">
        <f t="shared" si="27"/>
        <v>3.4345798315340418E-3</v>
      </c>
      <c r="N39" s="1">
        <f t="shared" si="27"/>
        <v>2.9258120087321017E-3</v>
      </c>
    </row>
    <row r="40" spans="1:14" x14ac:dyDescent="0.2">
      <c r="A40" t="s">
        <v>104</v>
      </c>
      <c r="B40" s="2">
        <v>1403977</v>
      </c>
      <c r="C40" s="2">
        <v>1677153</v>
      </c>
      <c r="D40" s="2">
        <v>1712255</v>
      </c>
      <c r="E40" s="2">
        <v>1798095</v>
      </c>
      <c r="F40" s="2">
        <v>2425239</v>
      </c>
      <c r="G40" s="2">
        <v>2950702</v>
      </c>
      <c r="I40" s="1">
        <f t="shared" ref="I40:N40" si="28">B40/B31</f>
        <v>0.44382937452542037</v>
      </c>
      <c r="J40" s="1">
        <f t="shared" si="28"/>
        <v>0.51556989715364976</v>
      </c>
      <c r="K40" s="1">
        <f t="shared" si="28"/>
        <v>0.51855087825560264</v>
      </c>
      <c r="L40" s="1">
        <f t="shared" si="28"/>
        <v>0.49082977514195913</v>
      </c>
      <c r="M40" s="1">
        <f t="shared" si="28"/>
        <v>0.59012943365567039</v>
      </c>
      <c r="N40" s="1">
        <f t="shared" si="28"/>
        <v>0.60528635951692</v>
      </c>
    </row>
    <row r="41" spans="1:14" x14ac:dyDescent="0.2">
      <c r="A41" t="s">
        <v>105</v>
      </c>
      <c r="B41" s="2">
        <v>0</v>
      </c>
      <c r="C41" s="2">
        <v>0</v>
      </c>
      <c r="D41" s="2">
        <v>0</v>
      </c>
      <c r="E41" s="2">
        <v>0</v>
      </c>
      <c r="F41" s="2">
        <v>205</v>
      </c>
      <c r="G41" s="2">
        <v>0</v>
      </c>
      <c r="I41" s="1">
        <f t="shared" ref="I41:N41" si="29">B41/B31</f>
        <v>0</v>
      </c>
      <c r="J41" s="1">
        <f t="shared" si="29"/>
        <v>0</v>
      </c>
      <c r="K41" s="1">
        <f t="shared" si="29"/>
        <v>0</v>
      </c>
      <c r="L41" s="1">
        <f t="shared" si="29"/>
        <v>0</v>
      </c>
      <c r="M41" s="1">
        <f t="shared" si="29"/>
        <v>4.9882314237653457E-5</v>
      </c>
      <c r="N41" s="1">
        <f t="shared" si="29"/>
        <v>0</v>
      </c>
    </row>
    <row r="42" spans="1:14" x14ac:dyDescent="0.2">
      <c r="A42" t="s">
        <v>106</v>
      </c>
      <c r="B42" s="2">
        <v>7470</v>
      </c>
      <c r="C42" s="2">
        <v>23684</v>
      </c>
      <c r="D42" s="2">
        <v>19897</v>
      </c>
      <c r="E42" s="2">
        <v>4398</v>
      </c>
      <c r="F42" s="2">
        <v>3625</v>
      </c>
      <c r="G42" s="2">
        <v>4046</v>
      </c>
      <c r="I42" s="1">
        <f t="shared" ref="I42:N42" si="30">B42/B31</f>
        <v>2.36143856181753E-3</v>
      </c>
      <c r="J42" s="1">
        <f t="shared" si="30"/>
        <v>7.2806460973966246E-3</v>
      </c>
      <c r="K42" s="1">
        <f t="shared" si="30"/>
        <v>6.0257419745608724E-3</v>
      </c>
      <c r="L42" s="1">
        <f t="shared" si="30"/>
        <v>1.2005313129030092E-3</v>
      </c>
      <c r="M42" s="1">
        <f t="shared" si="30"/>
        <v>8.8206531273899412E-4</v>
      </c>
      <c r="N42" s="1">
        <f t="shared" si="30"/>
        <v>8.299681264341361E-4</v>
      </c>
    </row>
    <row r="43" spans="1:14" x14ac:dyDescent="0.2">
      <c r="A43" t="s">
        <v>107</v>
      </c>
      <c r="B43" s="2">
        <v>355</v>
      </c>
      <c r="C43" s="2">
        <v>4136</v>
      </c>
      <c r="D43" s="2">
        <v>3975</v>
      </c>
      <c r="E43" s="2">
        <v>4861</v>
      </c>
      <c r="F43" s="2">
        <v>7361</v>
      </c>
      <c r="G43" s="2">
        <v>3265</v>
      </c>
      <c r="I43" s="1">
        <f t="shared" ref="I43:N43" si="31">B43/B31</f>
        <v>1.122236532055185E-4</v>
      </c>
      <c r="J43" s="1">
        <f t="shared" si="31"/>
        <v>1.2714386192717632E-3</v>
      </c>
      <c r="K43" s="1">
        <f t="shared" si="31"/>
        <v>1.2038158691701998E-3</v>
      </c>
      <c r="L43" s="1">
        <f t="shared" si="31"/>
        <v>1.3269173970035307E-3</v>
      </c>
      <c r="M43" s="1">
        <f t="shared" si="31"/>
        <v>1.7911400736749614E-3</v>
      </c>
      <c r="N43" s="1">
        <f t="shared" si="31"/>
        <v>6.6975925180609347E-4</v>
      </c>
    </row>
    <row r="44" spans="1:14" x14ac:dyDescent="0.2">
      <c r="A44" s="14" t="s">
        <v>108</v>
      </c>
      <c r="B44" s="12">
        <f t="shared" ref="B44:G44" si="32">SUM(B35:B43)</f>
        <v>1534629</v>
      </c>
      <c r="C44" s="12">
        <f t="shared" si="32"/>
        <v>1837255</v>
      </c>
      <c r="D44" s="12">
        <f t="shared" si="32"/>
        <v>1899831</v>
      </c>
      <c r="E44" s="12">
        <f t="shared" si="32"/>
        <v>1921448</v>
      </c>
      <c r="F44" s="12">
        <f t="shared" si="32"/>
        <v>2545016</v>
      </c>
      <c r="G44" s="12">
        <f t="shared" si="32"/>
        <v>3052457</v>
      </c>
      <c r="I44" s="11">
        <f t="shared" ref="I44:N44" si="33">SUM(I35:I43)</f>
        <v>0.48513147238065246</v>
      </c>
      <c r="J44" s="11">
        <f t="shared" si="33"/>
        <v>0.56478649914171752</v>
      </c>
      <c r="K44" s="11">
        <f t="shared" si="33"/>
        <v>0.5753576620230163</v>
      </c>
      <c r="L44" s="11">
        <f t="shared" si="33"/>
        <v>0.52450170307295618</v>
      </c>
      <c r="M44" s="11">
        <f t="shared" si="33"/>
        <v>0.6192745748871018</v>
      </c>
      <c r="N44" s="11">
        <f t="shared" si="33"/>
        <v>0.62615966814403456</v>
      </c>
    </row>
    <row r="45" spans="1:14" x14ac:dyDescent="0.2">
      <c r="A45" t="s">
        <v>2</v>
      </c>
    </row>
    <row r="46" spans="1:14" x14ac:dyDescent="0.2">
      <c r="A46" t="s">
        <v>109</v>
      </c>
      <c r="B46" s="2">
        <v>394919</v>
      </c>
      <c r="C46" s="2">
        <v>451653</v>
      </c>
      <c r="D46" s="2">
        <v>451653</v>
      </c>
      <c r="E46" s="2">
        <v>397844</v>
      </c>
      <c r="F46" s="2">
        <v>277844</v>
      </c>
      <c r="G46" s="2">
        <v>307164</v>
      </c>
      <c r="I46" s="1">
        <f t="shared" ref="I46:N46" si="34">B46/B31</f>
        <v>0.12484296591625396</v>
      </c>
      <c r="J46" s="1">
        <f t="shared" si="34"/>
        <v>0.13884165055849848</v>
      </c>
      <c r="K46" s="1">
        <f t="shared" si="34"/>
        <v>0.13678164748637189</v>
      </c>
      <c r="L46" s="1">
        <f t="shared" si="34"/>
        <v>0.10860031369954179</v>
      </c>
      <c r="M46" s="1">
        <f t="shared" si="34"/>
        <v>6.7607325449007744E-2</v>
      </c>
      <c r="N46" s="1">
        <f t="shared" si="34"/>
        <v>6.3009473452302275E-2</v>
      </c>
    </row>
    <row r="47" spans="1:14" x14ac:dyDescent="0.2">
      <c r="A47" t="s">
        <v>110</v>
      </c>
      <c r="B47" s="2">
        <v>1305460</v>
      </c>
      <c r="C47" s="2">
        <v>1241351</v>
      </c>
      <c r="D47" s="2">
        <v>1226442</v>
      </c>
      <c r="E47" s="2">
        <v>1751309</v>
      </c>
      <c r="F47" s="2">
        <v>1888199</v>
      </c>
      <c r="G47" s="2">
        <v>2096964</v>
      </c>
      <c r="I47" s="1">
        <f t="shared" ref="I47:N47" si="35">B47/B31</f>
        <v>0.41268588820753854</v>
      </c>
      <c r="J47" s="1">
        <f t="shared" si="35"/>
        <v>0.38160096747379657</v>
      </c>
      <c r="K47" s="1">
        <f t="shared" si="35"/>
        <v>0.37142398546335553</v>
      </c>
      <c r="L47" s="1">
        <f t="shared" si="35"/>
        <v>0.47805850228941704</v>
      </c>
      <c r="M47" s="1">
        <f t="shared" si="35"/>
        <v>0.45945237005474643</v>
      </c>
      <c r="N47" s="1">
        <f t="shared" si="35"/>
        <v>0.43015652058325055</v>
      </c>
    </row>
    <row r="48" spans="1:14" x14ac:dyDescent="0.2">
      <c r="B48" s="2"/>
      <c r="C48" s="2"/>
      <c r="D48" s="2"/>
      <c r="E48" s="2"/>
      <c r="F48" s="2"/>
      <c r="G48" s="2"/>
      <c r="I48" s="1"/>
      <c r="J48" s="1"/>
      <c r="K48" s="1"/>
      <c r="L48" s="1"/>
      <c r="M48" s="1"/>
      <c r="N48" s="1"/>
    </row>
    <row r="49" spans="1:14" x14ac:dyDescent="0.2">
      <c r="A49" t="s">
        <v>111</v>
      </c>
      <c r="B49" s="2">
        <v>8686</v>
      </c>
      <c r="C49" s="2">
        <v>531</v>
      </c>
      <c r="D49" s="2">
        <v>0</v>
      </c>
      <c r="E49" s="2">
        <v>0</v>
      </c>
      <c r="F49" s="2">
        <v>0</v>
      </c>
      <c r="G49" s="2">
        <v>0</v>
      </c>
      <c r="I49" s="1">
        <f t="shared" ref="I49:N49" si="36">B49/B31</f>
        <v>2.7458440894172777E-3</v>
      </c>
      <c r="J49" s="1">
        <f t="shared" si="36"/>
        <v>1.6323353646840094E-4</v>
      </c>
      <c r="K49" s="1">
        <f t="shared" si="36"/>
        <v>0</v>
      </c>
      <c r="L49" s="1">
        <f t="shared" si="36"/>
        <v>0</v>
      </c>
      <c r="M49" s="1">
        <f t="shared" si="36"/>
        <v>0</v>
      </c>
      <c r="N49" s="1">
        <f t="shared" si="36"/>
        <v>0</v>
      </c>
    </row>
    <row r="50" spans="1:14" x14ac:dyDescent="0.2">
      <c r="A50" t="s">
        <v>112</v>
      </c>
      <c r="B50" s="2">
        <v>42500</v>
      </c>
      <c r="C50" s="2">
        <v>0</v>
      </c>
      <c r="D50" s="2">
        <v>17633</v>
      </c>
      <c r="E50" s="2">
        <v>0</v>
      </c>
      <c r="F50" s="2">
        <v>0</v>
      </c>
      <c r="G50" s="2">
        <v>0</v>
      </c>
      <c r="I50" s="1">
        <f t="shared" ref="I50:N50" si="37">B50/B31</f>
        <v>1.3435226087984609E-2</v>
      </c>
      <c r="J50" s="1">
        <f t="shared" si="37"/>
        <v>0</v>
      </c>
      <c r="K50" s="1">
        <f t="shared" si="37"/>
        <v>5.3400969109630523E-3</v>
      </c>
      <c r="L50" s="1">
        <f t="shared" si="37"/>
        <v>0</v>
      </c>
      <c r="M50" s="1">
        <f t="shared" si="37"/>
        <v>0</v>
      </c>
      <c r="N50" s="1">
        <f t="shared" si="37"/>
        <v>0</v>
      </c>
    </row>
    <row r="51" spans="1:14" x14ac:dyDescent="0.2">
      <c r="A51" t="s">
        <v>113</v>
      </c>
      <c r="B51" s="2">
        <v>113713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I51" s="1">
        <f t="shared" ref="I51:N51" si="38">B51/B31</f>
        <v>3.5947290921011621E-2</v>
      </c>
      <c r="J51" s="1">
        <f t="shared" si="38"/>
        <v>0</v>
      </c>
      <c r="K51" s="1">
        <f t="shared" si="38"/>
        <v>0</v>
      </c>
      <c r="L51" s="1">
        <f t="shared" si="38"/>
        <v>0</v>
      </c>
      <c r="M51" s="1">
        <f t="shared" si="38"/>
        <v>0</v>
      </c>
      <c r="N51" s="1">
        <f t="shared" si="38"/>
        <v>0</v>
      </c>
    </row>
    <row r="52" spans="1:14" x14ac:dyDescent="0.2">
      <c r="A52" t="s">
        <v>114</v>
      </c>
      <c r="B52" s="2">
        <v>0</v>
      </c>
      <c r="C52" s="2">
        <v>101631</v>
      </c>
      <c r="D52" s="2">
        <v>18627</v>
      </c>
      <c r="E52" s="2">
        <v>0</v>
      </c>
      <c r="F52" s="2">
        <v>0</v>
      </c>
      <c r="G52" s="2">
        <v>0</v>
      </c>
      <c r="I52" s="1">
        <f t="shared" ref="I52:N52" si="39">B52/B31</f>
        <v>0</v>
      </c>
      <c r="J52" s="1">
        <f t="shared" si="39"/>
        <v>3.1242161101356036E-2</v>
      </c>
      <c r="K52" s="1">
        <f t="shared" si="39"/>
        <v>5.6411265899454872E-3</v>
      </c>
      <c r="L52" s="1">
        <f t="shared" si="39"/>
        <v>0</v>
      </c>
      <c r="M52" s="1">
        <f t="shared" si="39"/>
        <v>0</v>
      </c>
      <c r="N52" s="1">
        <f t="shared" si="39"/>
        <v>0</v>
      </c>
    </row>
    <row r="53" spans="1:14" x14ac:dyDescent="0.2">
      <c r="A53" s="14" t="s">
        <v>115</v>
      </c>
      <c r="B53" s="12">
        <f t="shared" ref="B53:G53" si="40">SUM(B46:B52)</f>
        <v>1865278</v>
      </c>
      <c r="C53" s="12">
        <f t="shared" si="40"/>
        <v>1795166</v>
      </c>
      <c r="D53" s="12">
        <f t="shared" si="40"/>
        <v>1714355</v>
      </c>
      <c r="E53" s="12">
        <f t="shared" si="40"/>
        <v>2149153</v>
      </c>
      <c r="F53" s="12">
        <f t="shared" si="40"/>
        <v>2166043</v>
      </c>
      <c r="G53" s="12">
        <f t="shared" si="40"/>
        <v>2404128</v>
      </c>
      <c r="I53" s="11">
        <f t="shared" ref="I53:N53" si="41">SUM(I46:I52)</f>
        <v>0.58965721522220593</v>
      </c>
      <c r="J53" s="11">
        <f t="shared" si="41"/>
        <v>0.55184801267011951</v>
      </c>
      <c r="K53" s="11">
        <f t="shared" si="41"/>
        <v>0.519186856450636</v>
      </c>
      <c r="L53" s="11">
        <f t="shared" si="41"/>
        <v>0.58665881598895886</v>
      </c>
      <c r="M53" s="11">
        <f t="shared" si="41"/>
        <v>0.5270596955037542</v>
      </c>
      <c r="N53" s="11">
        <f t="shared" si="41"/>
        <v>0.49316599403555283</v>
      </c>
    </row>
    <row r="54" spans="1:14" x14ac:dyDescent="0.2">
      <c r="A54" t="s">
        <v>2</v>
      </c>
    </row>
    <row r="55" spans="1:14" x14ac:dyDescent="0.2">
      <c r="A55" s="14" t="s">
        <v>116</v>
      </c>
      <c r="B55" s="12">
        <f t="shared" ref="B55:G55" si="42">B44+B53</f>
        <v>3399907</v>
      </c>
      <c r="C55" s="12">
        <f t="shared" si="42"/>
        <v>3632421</v>
      </c>
      <c r="D55" s="12">
        <f t="shared" si="42"/>
        <v>3614186</v>
      </c>
      <c r="E55" s="12">
        <f t="shared" si="42"/>
        <v>4070601</v>
      </c>
      <c r="F55" s="12">
        <f t="shared" si="42"/>
        <v>4711059</v>
      </c>
      <c r="G55" s="12">
        <f t="shared" si="42"/>
        <v>5456585</v>
      </c>
      <c r="I55" s="11">
        <f t="shared" ref="I55:N55" si="43">B55/B31</f>
        <v>1.0747886876028585</v>
      </c>
      <c r="J55" s="11">
        <f t="shared" si="43"/>
        <v>1.1166345118118368</v>
      </c>
      <c r="K55" s="11">
        <f t="shared" si="43"/>
        <v>1.0945445184736524</v>
      </c>
      <c r="L55" s="11">
        <f t="shared" si="43"/>
        <v>1.1111605190619149</v>
      </c>
      <c r="M55" s="11">
        <f t="shared" si="43"/>
        <v>1.1463342703908559</v>
      </c>
      <c r="N55" s="11">
        <f t="shared" si="43"/>
        <v>1.1193256621795873</v>
      </c>
    </row>
    <row r="56" spans="1:14" x14ac:dyDescent="0.2">
      <c r="A56" t="s">
        <v>2</v>
      </c>
    </row>
    <row r="57" spans="1:14" x14ac:dyDescent="0.2">
      <c r="A57" s="14" t="s">
        <v>117</v>
      </c>
      <c r="B57" s="10">
        <v>-236581</v>
      </c>
      <c r="C57" s="10">
        <v>-379413</v>
      </c>
      <c r="D57" s="10">
        <v>-312186</v>
      </c>
      <c r="E57" s="10">
        <v>-407223</v>
      </c>
      <c r="F57" s="10">
        <v>-601386</v>
      </c>
      <c r="G57" s="10">
        <v>-581699</v>
      </c>
      <c r="I57" s="9">
        <f t="shared" ref="I57:N57" si="44">B57/B31</f>
        <v>-7.4788687602858506E-2</v>
      </c>
      <c r="J57" s="9">
        <f t="shared" si="44"/>
        <v>-0.11663451181183693</v>
      </c>
      <c r="K57" s="9">
        <f t="shared" si="44"/>
        <v>-9.4544518473652334E-2</v>
      </c>
      <c r="L57" s="9">
        <f t="shared" si="44"/>
        <v>-0.11116051906191499</v>
      </c>
      <c r="M57" s="9">
        <f t="shared" si="44"/>
        <v>-0.14633427039085592</v>
      </c>
      <c r="N57" s="9">
        <f t="shared" si="44"/>
        <v>-0.11932566217958739</v>
      </c>
    </row>
    <row r="58" spans="1:14" x14ac:dyDescent="0.2">
      <c r="A58" t="s">
        <v>2</v>
      </c>
    </row>
    <row r="59" spans="1:14" x14ac:dyDescent="0.2">
      <c r="A59" s="14" t="s">
        <v>118</v>
      </c>
      <c r="B59" s="16">
        <f t="shared" ref="B59:G59" si="45">B55+B57</f>
        <v>3163326</v>
      </c>
      <c r="C59" s="16">
        <f t="shared" si="45"/>
        <v>3253008</v>
      </c>
      <c r="D59" s="16">
        <f t="shared" si="45"/>
        <v>3302000</v>
      </c>
      <c r="E59" s="16">
        <f t="shared" si="45"/>
        <v>3663378</v>
      </c>
      <c r="F59" s="16">
        <f t="shared" si="45"/>
        <v>4109673</v>
      </c>
      <c r="G59" s="16">
        <f t="shared" si="45"/>
        <v>4874886</v>
      </c>
      <c r="I59" s="15">
        <f t="shared" ref="I59:N59" si="46">I55+I57</f>
        <v>1</v>
      </c>
      <c r="J59" s="15">
        <f t="shared" si="46"/>
        <v>0.99999999999999989</v>
      </c>
      <c r="K59" s="15">
        <f t="shared" si="46"/>
        <v>1</v>
      </c>
      <c r="L59" s="15">
        <f t="shared" si="46"/>
        <v>1</v>
      </c>
      <c r="M59" s="15">
        <f t="shared" si="46"/>
        <v>1</v>
      </c>
      <c r="N59" s="15">
        <f t="shared" si="46"/>
        <v>0.99999999999999989</v>
      </c>
    </row>
  </sheetData>
  <mergeCells count="2">
    <mergeCell ref="B4:G4"/>
    <mergeCell ref="I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Historical Income Stmt</vt:lpstr>
      <vt:lpstr>Balance Sheet Stmt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2023-03-31T20:19:12Z</dcterms:created>
  <dcterms:modified xsi:type="dcterms:W3CDTF">2023-03-31T20:22:26Z</dcterms:modified>
</cp:coreProperties>
</file>